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8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" sheetId="8" state="hidden" r:id="rId8"/>
    <sheet name="2.8_2018" sheetId="9" r:id="rId9"/>
    <sheet name="2.8_2019" sheetId="10" r:id="rId10"/>
  </sheets>
  <externalReferences>
    <externalReference r:id="rId13"/>
    <externalReference r:id="rId14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<sst xmlns="http://schemas.openxmlformats.org/spreadsheetml/2006/main" count="1220" uniqueCount="336">
  <si>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</si>
  <si>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</si>
  <si>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</si>
  <si>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</si>
  <si>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</si>
  <si>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</si>
  <si>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</si>
  <si>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</si>
  <si>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</si>
  <si>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</si>
  <si>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</si>
  <si>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</si>
  <si>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</si>
  <si>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</si>
  <si>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</si>
  <si>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</si>
  <si>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</si>
  <si>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</si>
  <si>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</si>
  <si>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</si>
  <si>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</si>
  <si>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</si>
  <si>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</si>
  <si>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</si>
  <si>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</si>
  <si>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</si>
  <si>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</si>
  <si>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</si>
  <si>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</si>
  <si>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</si>
  <si>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</si>
  <si>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</si>
  <si>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</si>
  <si>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</si>
  <si>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</si>
  <si>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</si>
  <si>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</si>
  <si>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</si>
  <si>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</si>
  <si>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</si>
  <si>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</si>
  <si>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</si>
  <si>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</si>
  <si>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</si>
  <si>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</si>
  <si>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</si>
  <si>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</si>
  <si>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</si>
  <si>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</si>
  <si>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</si>
  <si>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</si>
  <si>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</si>
  <si>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</si>
  <si>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</si>
  <si>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</si>
  <si>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</si>
  <si>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</si>
  <si>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</si>
  <si>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</si>
  <si>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</si>
  <si>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</si>
  <si>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</si>
  <si>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</si>
  <si>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</si>
  <si>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</si>
  <si>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</si>
  <si>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</si>
  <si>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</si>
  <si>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</si>
  <si>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</si>
  <si>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</si>
  <si>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</si>
  <si>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</si>
  <si>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</si>
  <si>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</si>
  <si>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</si>
  <si>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</si>
  <si>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</si>
  <si>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</si>
  <si>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</si>
  <si>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</si>
  <si>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</si>
  <si>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</si>
  <si>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</si>
  <si>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</si>
  <si>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</si>
  <si>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</si>
  <si>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</si>
  <si>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</si>
  <si>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</si>
  <si>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</si>
  <si>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</si>
  <si>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</si>
  <si>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</si>
  <si>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</si>
  <si>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</si>
  <si>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</si>
  <si>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</si>
  <si>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</si>
  <si>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</si>
  <si>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</si>
  <si>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</si>
  <si>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</si>
  <si>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</si>
  <si>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</si>
  <si>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</si>
  <si>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</si>
  <si>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</si>
  <si>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</si>
  <si>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</si>
  <si>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</si>
  <si>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</si>
  <si>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</si>
  <si>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</si>
  <si>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</si>
  <si>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</si>
  <si>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</si>
  <si>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</si>
  <si>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</si>
  <si>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</si>
  <si>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</si>
  <si>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</si>
  <si>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</si>
  <si>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</si>
  <si>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</si>
  <si>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</si>
  <si>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</si>
  <si>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</si>
  <si>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</si>
  <si>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</si>
  <si>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</si>
  <si>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</si>
  <si>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</si>
  <si>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</si>
  <si>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</si>
  <si>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</si>
  <si>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</si>
  <si>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</si>
  <si>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</si>
  <si>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</si>
  <si>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</si>
  <si>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</si>
  <si>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</si>
  <si>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</si>
  <si>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</si>
  <si>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</si>
  <si>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</si>
  <si>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</si>
  <si>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</si>
  <si>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</si>
  <si>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</si>
  <si>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</si>
  <si>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</si>
  <si>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</si>
  <si>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</si>
  <si>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</si>
  <si>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</si>
  <si>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</si>
  <si>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</si>
  <si>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</si>
  <si>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</si>
  <si>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</si>
  <si>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</si>
  <si>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</si>
  <si>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</si>
  <si>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</si>
  <si>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</si>
  <si>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</si>
  <si>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</si>
  <si>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</si>
  <si>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</si>
  <si>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</si>
  <si>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</si>
  <si>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</si>
  <si>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</si>
  <si>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</si>
  <si>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</si>
  <si>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</si>
  <si>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</si>
  <si>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</si>
  <si>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</si>
  <si>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</si>
  <si>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</si>
  <si>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</si>
  <si>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</si>
  <si>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</si>
  <si>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</si>
  <si>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</si>
  <si>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</si>
  <si>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</si>
  <si>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</si>
  <si>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</si>
  <si>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</si>
  <si>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</si>
  <si>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</si>
  <si>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</si>
  <si>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</si>
  <si>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</si>
  <si>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</si>
  <si>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</si>
  <si>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</si>
  <si>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</si>
  <si>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</si>
  <si>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</si>
  <si>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</si>
  <si>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</si>
  <si>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</si>
  <si>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</si>
  <si>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</si>
  <si>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</si>
  <si>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</si>
  <si>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</si>
  <si>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</si>
  <si>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</si>
  <si>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</si>
  <si>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</si>
  <si>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</si>
  <si>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</si>
  <si>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№2 от 01.03.2011г.</t>
  </si>
  <si>
    <t>Парковая д.3а</t>
  </si>
  <si>
    <t xml:space="preserve"> радуга, шведская стенка,2 лавочки, 1 урна</t>
  </si>
  <si>
    <t>панели</t>
  </si>
  <si>
    <t>плоская</t>
  </si>
  <si>
    <t>рулонная</t>
  </si>
  <si>
    <t xml:space="preserve">  горячее водоснабжение</t>
  </si>
  <si>
    <t>АГВ</t>
  </si>
  <si>
    <t>отопление</t>
  </si>
  <si>
    <t>с интерфейсом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</si>
  <si>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</si>
  <si>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</si>
  <si>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</si>
  <si>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</si>
  <si>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</si>
  <si>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электроснабжение</t>
  </si>
  <si>
    <t>кВт</t>
  </si>
  <si>
    <t>газоснабжение</t>
  </si>
  <si>
    <t>центральное</t>
  </si>
  <si>
    <t>панельный</t>
  </si>
  <si>
    <t>без интерфейса</t>
  </si>
  <si>
    <t>организованный наружный</t>
  </si>
  <si>
    <t>С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</si>
  <si>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</si>
  <si>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</si>
  <si>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</si>
  <si>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</si>
  <si>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</si>
  <si>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</si>
  <si>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</si>
  <si>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</si>
  <si>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</si>
  <si>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</si>
  <si>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</si>
  <si>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управление домом</t>
  </si>
  <si>
    <t>круглосуточно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</si>
  <si>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</si>
  <si>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</si>
  <si>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</si>
  <si>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</si>
  <si>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</si>
  <si>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</si>
  <si>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</si>
  <si>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</si>
  <si>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</si>
  <si>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</si>
  <si>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</si>
  <si>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</si>
  <si>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</si>
  <si>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</si>
  <si>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</si>
  <si>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</si>
  <si>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</si>
  <si>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</si>
  <si>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</si>
  <si>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по адресу: Московская обл., г. Щелково, ул. Парковая,  д. 3А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</si>
  <si>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</si>
  <si>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</si>
  <si>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</si>
  <si>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</si>
  <si>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</si>
  <si>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</si>
  <si>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</si>
  <si>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</si>
  <si>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</si>
  <si>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</si>
  <si>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</si>
  <si>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</si>
  <si>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</si>
  <si>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</si>
  <si>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</si>
  <si>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Тариф 1 п/г</t>
  </si>
  <si>
    <t>Тариф 2 п/г</t>
  </si>
  <si>
    <t>Площадь</t>
  </si>
  <si>
    <t>ИТОГО</t>
  </si>
  <si>
    <t>27.03.2018 г.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</si>
  <si>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</si>
  <si>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</si>
  <si>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</si>
  <si>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</si>
  <si>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</si>
  <si>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</si>
  <si>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</si>
  <si>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</si>
  <si>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</si>
  <si>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</si>
  <si>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</si>
  <si>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</si>
  <si>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</si>
  <si>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</si>
  <si>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</si>
  <si>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</si>
  <si>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</si>
  <si>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</si>
  <si>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</si>
  <si>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</si>
  <si>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</si>
  <si>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</si>
  <si>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</si>
  <si>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</si>
  <si>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</si>
  <si>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</si>
  <si>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</si>
  <si>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</si>
  <si>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</si>
  <si>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</si>
  <si>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</si>
  <si>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</si>
  <si>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организация и содержание системы диспетчерского контроля</t>
  </si>
  <si>
    <t>горячая вода на ОДН</t>
  </si>
  <si>
    <t>если были</t>
  </si>
  <si>
    <t>по адресу: Московская обл., г. Щелково, ул. Рудакова, д. 14</t>
  </si>
  <si>
    <t>ИТП</t>
  </si>
  <si>
    <t>водоотведение на ОДН</t>
  </si>
  <si>
    <t>Директор ООО "УК "Альтаир" ___________________ Рыжов А.А.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</si>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</sst>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44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X57">
            <v>12405.189999999999</v>
          </cell>
        </row>
        <row r="58">
          <cell r="AX58">
            <v>0</v>
          </cell>
        </row>
        <row r="59">
          <cell r="AX59">
            <v>4406.07</v>
          </cell>
        </row>
        <row r="60">
          <cell r="AX60">
            <v>25506.52</v>
          </cell>
        </row>
        <row r="61">
          <cell r="AX61">
            <v>11566.852000000003</v>
          </cell>
        </row>
        <row r="62">
          <cell r="AX62">
            <v>6405.695999999999</v>
          </cell>
        </row>
        <row r="63">
          <cell r="AX63">
            <v>7533.971999999999</v>
          </cell>
        </row>
        <row r="64">
          <cell r="AX64">
            <v>26128.86</v>
          </cell>
        </row>
        <row r="65">
          <cell r="AX65">
            <v>26128.86</v>
          </cell>
        </row>
        <row r="70">
          <cell r="AX70">
            <v>38534.05</v>
          </cell>
        </row>
        <row r="71">
          <cell r="AX71">
            <v>15984.935999999998</v>
          </cell>
        </row>
        <row r="72">
          <cell r="AX72">
            <v>0</v>
          </cell>
        </row>
        <row r="73">
          <cell r="AX73">
            <v>3783.73</v>
          </cell>
        </row>
        <row r="74">
          <cell r="AX74">
            <v>25391.469999999994</v>
          </cell>
        </row>
        <row r="75">
          <cell r="AX75">
            <v>7533.971999999999</v>
          </cell>
        </row>
        <row r="76">
          <cell r="AX76">
            <v>2825.95</v>
          </cell>
        </row>
        <row r="77">
          <cell r="AX77">
            <v>0</v>
          </cell>
        </row>
        <row r="78">
          <cell r="AX78">
            <v>0</v>
          </cell>
        </row>
        <row r="79">
          <cell r="AX79">
            <v>3773.0519999999997</v>
          </cell>
        </row>
        <row r="80">
          <cell r="AX80">
            <v>0</v>
          </cell>
        </row>
        <row r="81">
          <cell r="AX81">
            <v>8407.475999999999</v>
          </cell>
        </row>
        <row r="82">
          <cell r="AX82">
            <v>145.58399999999997</v>
          </cell>
        </row>
        <row r="83">
          <cell r="AX83">
            <v>1188.9359999999997</v>
          </cell>
        </row>
        <row r="84">
          <cell r="AX84">
            <v>376.0919999999999</v>
          </cell>
        </row>
        <row r="85">
          <cell r="AX85">
            <v>97.05599999999998</v>
          </cell>
        </row>
        <row r="86">
          <cell r="AX86">
            <v>1043.3519999999999</v>
          </cell>
        </row>
        <row r="87">
          <cell r="AX87">
            <v>0</v>
          </cell>
        </row>
        <row r="88">
          <cell r="AX88">
            <v>0</v>
          </cell>
        </row>
        <row r="89">
          <cell r="AX89">
            <v>0</v>
          </cell>
        </row>
        <row r="90">
          <cell r="AX90">
            <v>0</v>
          </cell>
        </row>
        <row r="91">
          <cell r="AX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9" t="s">
        <v>136</v>
      </c>
      <c r="B1" s="89"/>
      <c r="C1" s="89"/>
      <c r="D1" s="89"/>
    </row>
    <row r="2" s="13" customFormat="1" ht="15.75"/>
    <row r="3" spans="1:4" s="13" customFormat="1" ht="15.75">
      <c r="A3" s="90" t="s">
        <v>19</v>
      </c>
      <c r="B3" s="90"/>
      <c r="C3" s="90"/>
      <c r="D3" s="90"/>
    </row>
    <row r="4" spans="1:4" s="13" customFormat="1" ht="15.75">
      <c r="A4" s="18"/>
      <c r="B4" s="18" t="s">
        <v>273</v>
      </c>
      <c r="C4" s="18"/>
      <c r="D4" s="18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206</v>
      </c>
    </row>
    <row r="8" spans="1:4" s="6" customFormat="1" ht="18.75" customHeight="1">
      <c r="A8" s="88" t="s">
        <v>20</v>
      </c>
      <c r="B8" s="88"/>
      <c r="C8" s="88"/>
      <c r="D8" s="88"/>
    </row>
    <row r="9" spans="1:4" s="6" customFormat="1" ht="63.75" customHeight="1">
      <c r="A9" s="4" t="s">
        <v>137</v>
      </c>
      <c r="B9" s="3" t="s">
        <v>21</v>
      </c>
      <c r="C9" s="5" t="s">
        <v>5</v>
      </c>
      <c r="D9" s="5" t="s">
        <v>218</v>
      </c>
    </row>
    <row r="10" spans="1:4" s="6" customFormat="1" ht="19.5" customHeight="1">
      <c r="A10" s="4" t="s">
        <v>138</v>
      </c>
      <c r="B10" s="3" t="s">
        <v>22</v>
      </c>
      <c r="C10" s="5" t="s">
        <v>5</v>
      </c>
      <c r="D10" s="19">
        <v>40603</v>
      </c>
    </row>
    <row r="11" spans="1:4" s="6" customFormat="1" ht="20.25" customHeight="1">
      <c r="A11" s="88" t="s">
        <v>44</v>
      </c>
      <c r="B11" s="88"/>
      <c r="C11" s="88"/>
      <c r="D11" s="88"/>
    </row>
    <row r="12" spans="1:4" s="6" customFormat="1" ht="30" customHeight="1">
      <c r="A12" s="4" t="s">
        <v>139</v>
      </c>
      <c r="B12" s="7" t="s">
        <v>23</v>
      </c>
      <c r="C12" s="5" t="s">
        <v>5</v>
      </c>
      <c r="D12" s="5" t="s">
        <v>207</v>
      </c>
    </row>
    <row r="13" spans="1:4" s="6" customFormat="1" ht="30" customHeight="1">
      <c r="A13" s="88" t="s">
        <v>24</v>
      </c>
      <c r="B13" s="88"/>
      <c r="C13" s="88"/>
      <c r="D13" s="88"/>
    </row>
    <row r="14" spans="1:4" s="6" customFormat="1" ht="35.25" customHeight="1">
      <c r="A14" s="4" t="s">
        <v>140</v>
      </c>
      <c r="B14" s="7" t="s">
        <v>45</v>
      </c>
      <c r="C14" s="5" t="s">
        <v>5</v>
      </c>
      <c r="D14" s="5" t="s">
        <v>219</v>
      </c>
    </row>
    <row r="15" spans="1:4" s="6" customFormat="1" ht="19.5" customHeight="1">
      <c r="A15" s="4" t="s">
        <v>141</v>
      </c>
      <c r="B15" s="7" t="s">
        <v>143</v>
      </c>
      <c r="C15" s="5" t="s">
        <v>5</v>
      </c>
      <c r="D15" s="5">
        <v>1964</v>
      </c>
    </row>
    <row r="16" spans="1:4" s="6" customFormat="1" ht="21.75" customHeight="1">
      <c r="A16" s="4" t="s">
        <v>142</v>
      </c>
      <c r="B16" s="3" t="s">
        <v>25</v>
      </c>
      <c r="C16" s="8" t="s">
        <v>5</v>
      </c>
      <c r="D16" s="8" t="s">
        <v>237</v>
      </c>
    </row>
    <row r="17" spans="1:4" s="6" customFormat="1" ht="19.5" customHeight="1">
      <c r="A17" s="4" t="s">
        <v>147</v>
      </c>
      <c r="B17" s="3" t="s">
        <v>26</v>
      </c>
      <c r="C17" s="8" t="s">
        <v>5</v>
      </c>
      <c r="D17" s="8" t="s">
        <v>229</v>
      </c>
    </row>
    <row r="18" spans="1:4" s="6" customFormat="1" ht="19.5" customHeight="1">
      <c r="A18" s="4" t="s">
        <v>148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149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150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151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152</v>
      </c>
      <c r="B22" s="3" t="s">
        <v>29</v>
      </c>
      <c r="C22" s="8" t="s">
        <v>6</v>
      </c>
      <c r="D22" s="8" t="s">
        <v>208</v>
      </c>
    </row>
    <row r="23" spans="1:4" s="6" customFormat="1" ht="19.5" customHeight="1">
      <c r="A23" s="4" t="s">
        <v>153</v>
      </c>
      <c r="B23" s="3" t="s">
        <v>144</v>
      </c>
      <c r="C23" s="8"/>
      <c r="D23" s="8">
        <v>80</v>
      </c>
    </row>
    <row r="24" spans="1:4" s="6" customFormat="1" ht="19.5" customHeight="1">
      <c r="A24" s="4" t="s">
        <v>154</v>
      </c>
      <c r="B24" s="9" t="s">
        <v>145</v>
      </c>
      <c r="C24" s="8" t="s">
        <v>6</v>
      </c>
      <c r="D24" s="8">
        <v>80</v>
      </c>
    </row>
    <row r="25" spans="1:4" s="6" customFormat="1" ht="19.5" customHeight="1">
      <c r="A25" s="4" t="s">
        <v>155</v>
      </c>
      <c r="B25" s="9" t="s">
        <v>146</v>
      </c>
      <c r="C25" s="8" t="s">
        <v>6</v>
      </c>
      <c r="D25" s="8" t="s">
        <v>208</v>
      </c>
    </row>
    <row r="26" spans="1:4" s="6" customFormat="1" ht="19.5" customHeight="1">
      <c r="A26" s="4" t="s">
        <v>156</v>
      </c>
      <c r="B26" s="3" t="s">
        <v>30</v>
      </c>
      <c r="C26" s="5" t="s">
        <v>7</v>
      </c>
      <c r="D26" s="5">
        <v>4343.9</v>
      </c>
    </row>
    <row r="27" spans="1:4" s="6" customFormat="1" ht="19.5" customHeight="1">
      <c r="A27" s="4" t="s">
        <v>157</v>
      </c>
      <c r="B27" s="4" t="s">
        <v>41</v>
      </c>
      <c r="C27" s="5" t="s">
        <v>7</v>
      </c>
      <c r="D27" s="5">
        <v>3640.5</v>
      </c>
    </row>
    <row r="28" spans="1:4" s="6" customFormat="1" ht="19.5" customHeight="1">
      <c r="A28" s="4" t="s">
        <v>158</v>
      </c>
      <c r="B28" s="4" t="s">
        <v>42</v>
      </c>
      <c r="C28" s="5" t="s">
        <v>7</v>
      </c>
      <c r="D28" s="5" t="s">
        <v>208</v>
      </c>
    </row>
    <row r="29" spans="1:4" s="6" customFormat="1" ht="30" customHeight="1">
      <c r="A29" s="4" t="s">
        <v>159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163</v>
      </c>
      <c r="B30" s="3" t="s">
        <v>160</v>
      </c>
      <c r="C30" s="5" t="s">
        <v>5</v>
      </c>
      <c r="D30" s="8" t="s">
        <v>228</v>
      </c>
    </row>
    <row r="31" spans="1:4" s="6" customFormat="1" ht="30" customHeight="1">
      <c r="A31" s="4" t="s">
        <v>164</v>
      </c>
      <c r="B31" s="3" t="s">
        <v>161</v>
      </c>
      <c r="C31" s="5" t="s">
        <v>7</v>
      </c>
      <c r="D31" s="5"/>
    </row>
    <row r="32" spans="1:4" s="6" customFormat="1" ht="21" customHeight="1">
      <c r="A32" s="4" t="s">
        <v>165</v>
      </c>
      <c r="B32" s="3" t="s">
        <v>162</v>
      </c>
      <c r="C32" s="5" t="s">
        <v>7</v>
      </c>
      <c r="D32" s="5">
        <v>120</v>
      </c>
    </row>
    <row r="33" spans="1:4" s="6" customFormat="1" ht="19.5" customHeight="1">
      <c r="A33" s="4" t="s">
        <v>166</v>
      </c>
      <c r="B33" s="3" t="s">
        <v>31</v>
      </c>
      <c r="C33" s="5" t="s">
        <v>5</v>
      </c>
      <c r="D33" s="5" t="s">
        <v>230</v>
      </c>
    </row>
    <row r="34" spans="1:4" s="6" customFormat="1" ht="29.25" customHeight="1">
      <c r="A34" s="4" t="s">
        <v>170</v>
      </c>
      <c r="B34" s="3" t="s">
        <v>167</v>
      </c>
      <c r="C34" s="5" t="s">
        <v>5</v>
      </c>
      <c r="D34" s="8"/>
    </row>
    <row r="35" spans="1:4" s="6" customFormat="1" ht="19.5" customHeight="1">
      <c r="A35" s="4" t="s">
        <v>171</v>
      </c>
      <c r="B35" s="3" t="s">
        <v>168</v>
      </c>
      <c r="C35" s="5" t="s">
        <v>5</v>
      </c>
      <c r="D35" s="5"/>
    </row>
    <row r="36" spans="1:4" s="6" customFormat="1" ht="21.75" customHeight="1">
      <c r="A36" s="4" t="s">
        <v>172</v>
      </c>
      <c r="B36" s="3" t="s">
        <v>169</v>
      </c>
      <c r="C36" s="5" t="s">
        <v>5</v>
      </c>
      <c r="D36" s="8" t="s">
        <v>240</v>
      </c>
    </row>
    <row r="37" spans="1:4" s="6" customFormat="1" ht="19.5" customHeight="1">
      <c r="A37" s="4" t="s">
        <v>173</v>
      </c>
      <c r="B37" s="3" t="s">
        <v>32</v>
      </c>
      <c r="C37" s="5" t="s">
        <v>5</v>
      </c>
      <c r="D37" s="5"/>
    </row>
    <row r="38" spans="1:4" s="6" customFormat="1" ht="20.25" customHeight="1">
      <c r="A38" s="88" t="s">
        <v>35</v>
      </c>
      <c r="B38" s="88"/>
      <c r="C38" s="88"/>
      <c r="D38" s="88"/>
    </row>
    <row r="39" spans="1:4" s="6" customFormat="1" ht="64.5" customHeight="1">
      <c r="A39" s="4" t="s">
        <v>174</v>
      </c>
      <c r="B39" s="3" t="s">
        <v>36</v>
      </c>
      <c r="C39" s="12" t="s">
        <v>5</v>
      </c>
      <c r="D39" s="8" t="s">
        <v>220</v>
      </c>
    </row>
    <row r="40" spans="1:4" s="6" customFormat="1" ht="19.5" customHeight="1">
      <c r="A40" s="4" t="s">
        <v>175</v>
      </c>
      <c r="B40" s="3" t="s">
        <v>37</v>
      </c>
      <c r="C40" s="12" t="s">
        <v>5</v>
      </c>
      <c r="D40" s="8" t="s">
        <v>208</v>
      </c>
    </row>
    <row r="41" spans="1:4" s="6" customFormat="1" ht="19.5" customHeight="1">
      <c r="A41" s="4" t="s">
        <v>176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1">
      <selection activeCell="D4" sqref="D4:D6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4" bestFit="1" customWidth="1"/>
    <col min="5" max="5" width="9.140625" style="47" customWidth="1"/>
    <col min="6" max="16384" width="9.140625" style="1" customWidth="1"/>
  </cols>
  <sheetData>
    <row r="1" spans="1:4" ht="15.75">
      <c r="A1" s="89" t="s">
        <v>189</v>
      </c>
      <c r="B1" s="89"/>
      <c r="C1" s="89"/>
      <c r="D1" s="89"/>
    </row>
    <row r="2" spans="2:4" ht="15.75">
      <c r="B2" s="109" t="s">
        <v>329</v>
      </c>
      <c r="C2" s="109"/>
      <c r="D2" s="109"/>
    </row>
    <row r="3" spans="1:4" ht="31.5">
      <c r="A3" s="27" t="s">
        <v>0</v>
      </c>
      <c r="B3" s="28" t="s">
        <v>1</v>
      </c>
      <c r="C3" s="68" t="s">
        <v>2</v>
      </c>
      <c r="D3" s="32" t="s">
        <v>3</v>
      </c>
    </row>
    <row r="4" spans="1:249" ht="15.75">
      <c r="A4" s="27">
        <v>1</v>
      </c>
      <c r="B4" s="28" t="s">
        <v>4</v>
      </c>
      <c r="C4" s="27" t="s">
        <v>5</v>
      </c>
      <c r="D4" s="71" t="s">
        <v>333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7">
        <v>2</v>
      </c>
      <c r="B5" s="28" t="s">
        <v>117</v>
      </c>
      <c r="C5" s="27" t="s">
        <v>5</v>
      </c>
      <c r="D5" s="71" t="s">
        <v>334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7">
        <v>3</v>
      </c>
      <c r="B6" s="28" t="s">
        <v>118</v>
      </c>
      <c r="C6" s="27" t="s">
        <v>5</v>
      </c>
      <c r="D6" s="71" t="s">
        <v>335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27">
        <v>4</v>
      </c>
      <c r="B7" s="99" t="s">
        <v>323</v>
      </c>
      <c r="C7" s="100"/>
      <c r="D7" s="10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7">
        <v>5</v>
      </c>
      <c r="B8" s="28" t="s">
        <v>119</v>
      </c>
      <c r="C8" s="27" t="s">
        <v>18</v>
      </c>
      <c r="D8" s="74">
        <f>'[2]трансп'!AX57</f>
        <v>12405.189999999999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7">
        <v>6</v>
      </c>
      <c r="B9" s="30" t="s">
        <v>129</v>
      </c>
      <c r="C9" s="27" t="s">
        <v>18</v>
      </c>
      <c r="D9" s="74">
        <f>'[2]трансп'!AX58</f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7">
        <v>7</v>
      </c>
      <c r="B10" s="30" t="s">
        <v>130</v>
      </c>
      <c r="C10" s="27" t="s">
        <v>18</v>
      </c>
      <c r="D10" s="74">
        <f>'[2]трансп'!AX59</f>
        <v>4406.07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47.25">
      <c r="A11" s="27">
        <v>8</v>
      </c>
      <c r="B11" s="31" t="s">
        <v>274</v>
      </c>
      <c r="C11" s="27" t="s">
        <v>18</v>
      </c>
      <c r="D11" s="74">
        <f>'[2]трансп'!AX60</f>
        <v>25506.52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7">
        <v>9</v>
      </c>
      <c r="B12" s="33" t="s">
        <v>275</v>
      </c>
      <c r="C12" s="27" t="s">
        <v>18</v>
      </c>
      <c r="D12" s="74">
        <f>'[2]трансп'!AX61</f>
        <v>11566.852000000003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7">
        <v>10</v>
      </c>
      <c r="B13" s="30" t="s">
        <v>131</v>
      </c>
      <c r="C13" s="27" t="s">
        <v>18</v>
      </c>
      <c r="D13" s="74">
        <f>'[2]трансп'!AX62</f>
        <v>6405.695999999999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7">
        <v>11</v>
      </c>
      <c r="B14" s="30" t="s">
        <v>132</v>
      </c>
      <c r="C14" s="27" t="s">
        <v>18</v>
      </c>
      <c r="D14" s="74">
        <f>'[2]трансп'!AX63</f>
        <v>7533.971999999999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7">
        <v>12</v>
      </c>
      <c r="B15" s="28" t="s">
        <v>120</v>
      </c>
      <c r="C15" s="27" t="s">
        <v>18</v>
      </c>
      <c r="D15" s="74">
        <f>'[2]трансп'!AX64</f>
        <v>26128.86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7">
        <v>13</v>
      </c>
      <c r="B16" s="30" t="s">
        <v>191</v>
      </c>
      <c r="C16" s="27" t="s">
        <v>18</v>
      </c>
      <c r="D16" s="74">
        <f>'[2]трансп'!AX65</f>
        <v>26128.86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7">
        <v>14</v>
      </c>
      <c r="B17" s="30" t="s">
        <v>192</v>
      </c>
      <c r="C17" s="27" t="s">
        <v>18</v>
      </c>
      <c r="D17" s="74">
        <f>'[2]трансп'!AX66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7">
        <v>15</v>
      </c>
      <c r="B18" s="30" t="s">
        <v>133</v>
      </c>
      <c r="C18" s="27" t="s">
        <v>18</v>
      </c>
      <c r="D18" s="74">
        <f>'[2]трансп'!AX67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7">
        <v>16</v>
      </c>
      <c r="B19" s="30" t="s">
        <v>134</v>
      </c>
      <c r="C19" s="27" t="s">
        <v>18</v>
      </c>
      <c r="D19" s="74">
        <f>'[2]трансп'!AX68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7">
        <v>17</v>
      </c>
      <c r="B20" s="30" t="s">
        <v>135</v>
      </c>
      <c r="C20" s="27" t="s">
        <v>18</v>
      </c>
      <c r="D20" s="74">
        <f>'[2]трансп'!AX69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7">
        <v>18</v>
      </c>
      <c r="B21" s="28" t="s">
        <v>121</v>
      </c>
      <c r="C21" s="27" t="s">
        <v>18</v>
      </c>
      <c r="D21" s="74">
        <f>'[2]трансп'!AX70</f>
        <v>38534.05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7">
        <v>19</v>
      </c>
      <c r="B22" s="30" t="s">
        <v>122</v>
      </c>
      <c r="C22" s="27" t="s">
        <v>18</v>
      </c>
      <c r="D22" s="74">
        <f>'[2]трансп'!AX71</f>
        <v>15984.935999999998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7">
        <v>20</v>
      </c>
      <c r="B23" s="30" t="s">
        <v>127</v>
      </c>
      <c r="C23" s="27" t="s">
        <v>18</v>
      </c>
      <c r="D23" s="74">
        <f>'[2]трансп'!AX72</f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7">
        <v>21</v>
      </c>
      <c r="B24" s="30" t="s">
        <v>128</v>
      </c>
      <c r="C24" s="27" t="s">
        <v>18</v>
      </c>
      <c r="D24" s="74">
        <f>'[2]трансп'!AX73</f>
        <v>3783.73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7">
        <v>22</v>
      </c>
      <c r="B25" s="83" t="s">
        <v>276</v>
      </c>
      <c r="C25" s="27" t="s">
        <v>18</v>
      </c>
      <c r="D25" s="74">
        <f>'[2]трансп'!AX74</f>
        <v>25391.469999999994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7">
        <v>23</v>
      </c>
      <c r="B26" s="34" t="s">
        <v>252</v>
      </c>
      <c r="C26" s="27" t="s">
        <v>18</v>
      </c>
      <c r="D26" s="74">
        <f>'[2]трансп'!AX75</f>
        <v>7533.971999999999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7">
        <v>24</v>
      </c>
      <c r="B27" s="34" t="s">
        <v>254</v>
      </c>
      <c r="C27" s="27" t="s">
        <v>18</v>
      </c>
      <c r="D27" s="74">
        <f>'[2]трансп'!AX76</f>
        <v>2825.95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7">
        <v>25</v>
      </c>
      <c r="B28" s="34" t="s">
        <v>277</v>
      </c>
      <c r="C28" s="27" t="s">
        <v>18</v>
      </c>
      <c r="D28" s="74">
        <f>'[2]трансп'!AX77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7">
        <v>26</v>
      </c>
      <c r="B29" s="34" t="s">
        <v>278</v>
      </c>
      <c r="C29" s="27" t="s">
        <v>18</v>
      </c>
      <c r="D29" s="74">
        <f>'[2]трансп'!AX78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7">
        <v>27</v>
      </c>
      <c r="B30" s="34" t="s">
        <v>257</v>
      </c>
      <c r="C30" s="27" t="s">
        <v>18</v>
      </c>
      <c r="D30" s="74">
        <f>'[2]трансп'!AX79</f>
        <v>3773.0519999999997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7">
        <v>28</v>
      </c>
      <c r="B31" s="34" t="s">
        <v>259</v>
      </c>
      <c r="C31" s="27" t="s">
        <v>18</v>
      </c>
      <c r="D31" s="74">
        <f>'[2]трансп'!AX80</f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7">
        <v>29</v>
      </c>
      <c r="B32" s="34" t="s">
        <v>260</v>
      </c>
      <c r="C32" s="27" t="s">
        <v>18</v>
      </c>
      <c r="D32" s="74">
        <f>'[2]трансп'!AX81</f>
        <v>8407.475999999999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7">
        <v>30</v>
      </c>
      <c r="B33" s="34" t="s">
        <v>261</v>
      </c>
      <c r="C33" s="27" t="s">
        <v>18</v>
      </c>
      <c r="D33" s="74">
        <f>'[2]трансп'!AX82</f>
        <v>145.58399999999997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7">
        <v>31</v>
      </c>
      <c r="B34" s="34" t="s">
        <v>264</v>
      </c>
      <c r="C34" s="27" t="s">
        <v>18</v>
      </c>
      <c r="D34" s="74">
        <f>'[2]трансп'!AX83</f>
        <v>1188.9359999999997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7">
        <v>32</v>
      </c>
      <c r="B35" s="34" t="s">
        <v>265</v>
      </c>
      <c r="C35" s="27" t="s">
        <v>18</v>
      </c>
      <c r="D35" s="74">
        <f>'[2]трансп'!AX84</f>
        <v>376.0919999999999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7">
        <v>33</v>
      </c>
      <c r="B36" s="34" t="s">
        <v>267</v>
      </c>
      <c r="C36" s="27" t="s">
        <v>18</v>
      </c>
      <c r="D36" s="74">
        <f>'[2]трансп'!AX85</f>
        <v>97.05599999999998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7">
        <v>34</v>
      </c>
      <c r="B37" s="34" t="s">
        <v>326</v>
      </c>
      <c r="C37" s="27" t="s">
        <v>18</v>
      </c>
      <c r="D37" s="74">
        <f>'[2]трансп'!AX86</f>
        <v>1043.3519999999999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7">
        <v>35</v>
      </c>
      <c r="B38" s="34" t="s">
        <v>330</v>
      </c>
      <c r="C38" s="27" t="s">
        <v>18</v>
      </c>
      <c r="D38" s="74">
        <f>'[2]трансп'!AX87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7">
        <v>36</v>
      </c>
      <c r="B39" s="34" t="s">
        <v>279</v>
      </c>
      <c r="C39" s="27" t="s">
        <v>18</v>
      </c>
      <c r="D39" s="74">
        <f>'[2]трансп'!AX88</f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7">
        <v>37</v>
      </c>
      <c r="B40" s="34" t="s">
        <v>327</v>
      </c>
      <c r="C40" s="27" t="s">
        <v>18</v>
      </c>
      <c r="D40" s="74">
        <f>'[2]трансп'!AX89</f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7">
        <v>38</v>
      </c>
      <c r="B41" s="34" t="s">
        <v>331</v>
      </c>
      <c r="C41" s="27" t="s">
        <v>18</v>
      </c>
      <c r="D41" s="74">
        <f>'[2]трансп'!AX90</f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7">
        <v>39</v>
      </c>
      <c r="B42" s="34" t="s">
        <v>280</v>
      </c>
      <c r="C42" s="27" t="s">
        <v>18</v>
      </c>
      <c r="D42" s="74">
        <f>'[2]трансп'!AX91</f>
        <v>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4" spans="2:5" ht="15.75">
      <c r="B44" s="15" t="s">
        <v>332</v>
      </c>
      <c r="E44" s="1"/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1" t="s">
        <v>88</v>
      </c>
      <c r="B1" s="91"/>
      <c r="C1" s="91"/>
      <c r="D1" s="91"/>
    </row>
    <row r="2" spans="1:4" s="14" customFormat="1" ht="30" customHeight="1">
      <c r="A2" s="20"/>
      <c r="B2" s="18" t="s">
        <v>273</v>
      </c>
      <c r="C2" s="20"/>
      <c r="D2" s="20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209</v>
      </c>
    </row>
    <row r="6" spans="1:4" s="6" customFormat="1" ht="19.5" customHeight="1">
      <c r="A6" s="88" t="s">
        <v>46</v>
      </c>
      <c r="B6" s="88"/>
      <c r="C6" s="88"/>
      <c r="D6" s="88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210</v>
      </c>
    </row>
    <row r="8" spans="1:4" s="6" customFormat="1" ht="19.5" customHeight="1">
      <c r="A8" s="88" t="s">
        <v>177</v>
      </c>
      <c r="B8" s="88"/>
      <c r="C8" s="88"/>
      <c r="D8" s="88"/>
    </row>
    <row r="9" spans="1:4" s="6" customFormat="1" ht="19.5" customHeight="1">
      <c r="A9" s="4" t="s">
        <v>10</v>
      </c>
      <c r="B9" s="3" t="s">
        <v>178</v>
      </c>
      <c r="C9" s="5" t="s">
        <v>5</v>
      </c>
      <c r="D9" s="5" t="s">
        <v>211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221</v>
      </c>
    </row>
    <row r="11" spans="1:4" s="6" customFormat="1" ht="19.5" customHeight="1">
      <c r="A11" s="88" t="s">
        <v>89</v>
      </c>
      <c r="B11" s="88"/>
      <c r="C11" s="88"/>
      <c r="D11" s="88"/>
    </row>
    <row r="12" spans="1:4" s="6" customFormat="1" ht="33" customHeight="1">
      <c r="A12" s="4" t="s">
        <v>140</v>
      </c>
      <c r="B12" s="3" t="s">
        <v>48</v>
      </c>
      <c r="C12" s="5" t="s">
        <v>5</v>
      </c>
      <c r="D12" s="5" t="s">
        <v>217</v>
      </c>
    </row>
    <row r="13" spans="1:4" s="6" customFormat="1" ht="19.5" customHeight="1">
      <c r="A13" s="92" t="s">
        <v>49</v>
      </c>
      <c r="B13" s="92"/>
      <c r="C13" s="92"/>
      <c r="D13" s="92"/>
    </row>
    <row r="14" spans="1:4" s="6" customFormat="1" ht="19.5" customHeight="1">
      <c r="A14" s="4" t="s">
        <v>141</v>
      </c>
      <c r="B14" s="3" t="s">
        <v>50</v>
      </c>
      <c r="C14" s="5" t="s">
        <v>5</v>
      </c>
      <c r="D14" s="5" t="s">
        <v>222</v>
      </c>
    </row>
    <row r="15" spans="1:4" s="6" customFormat="1" ht="19.5" customHeight="1">
      <c r="A15" s="4" t="s">
        <v>142</v>
      </c>
      <c r="B15" s="3" t="s">
        <v>51</v>
      </c>
      <c r="C15" s="5" t="s">
        <v>5</v>
      </c>
      <c r="D15" s="8" t="s">
        <v>223</v>
      </c>
    </row>
    <row r="16" spans="1:4" s="6" customFormat="1" ht="19.5" customHeight="1">
      <c r="A16" s="92" t="s">
        <v>52</v>
      </c>
      <c r="B16" s="92"/>
      <c r="C16" s="92"/>
      <c r="D16" s="92"/>
    </row>
    <row r="17" spans="1:4" s="6" customFormat="1" ht="19.5" customHeight="1">
      <c r="A17" s="4" t="s">
        <v>147</v>
      </c>
      <c r="B17" s="3" t="s">
        <v>53</v>
      </c>
      <c r="C17" s="5" t="s">
        <v>7</v>
      </c>
      <c r="D17" s="5">
        <v>894.1</v>
      </c>
    </row>
    <row r="18" spans="1:4" s="6" customFormat="1" ht="19.5" customHeight="1">
      <c r="A18" s="88" t="s">
        <v>54</v>
      </c>
      <c r="B18" s="88"/>
      <c r="C18" s="88"/>
      <c r="D18" s="88"/>
    </row>
    <row r="19" spans="1:4" s="6" customFormat="1" ht="19.5" customHeight="1">
      <c r="A19" s="4" t="s">
        <v>148</v>
      </c>
      <c r="B19" s="3" t="s">
        <v>55</v>
      </c>
      <c r="C19" s="5" t="s">
        <v>5</v>
      </c>
      <c r="D19" s="5" t="s">
        <v>231</v>
      </c>
    </row>
    <row r="20" spans="1:4" s="6" customFormat="1" ht="19.5" customHeight="1">
      <c r="A20" s="4" t="s">
        <v>149</v>
      </c>
      <c r="B20" s="3" t="s">
        <v>56</v>
      </c>
      <c r="C20" s="8" t="s">
        <v>6</v>
      </c>
      <c r="D20" s="5"/>
    </row>
    <row r="21" spans="1:4" s="6" customFormat="1" ht="19.5" customHeight="1">
      <c r="A21" s="88" t="s">
        <v>90</v>
      </c>
      <c r="B21" s="88"/>
      <c r="C21" s="88"/>
      <c r="D21" s="88"/>
    </row>
    <row r="22" spans="1:4" s="6" customFormat="1" ht="19.5" customHeight="1">
      <c r="A22" s="4" t="s">
        <v>150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151</v>
      </c>
      <c r="B23" s="3" t="s">
        <v>58</v>
      </c>
      <c r="C23" s="5" t="s">
        <v>5</v>
      </c>
      <c r="D23" s="5" t="s">
        <v>231</v>
      </c>
    </row>
    <row r="24" spans="1:4" s="6" customFormat="1" ht="19.5" customHeight="1">
      <c r="A24" s="4" t="s">
        <v>152</v>
      </c>
      <c r="B24" s="7" t="s">
        <v>59</v>
      </c>
      <c r="C24" s="5" t="s">
        <v>5</v>
      </c>
      <c r="D24" s="5"/>
    </row>
    <row r="25" spans="1:4" s="6" customFormat="1" ht="19.5" customHeight="1">
      <c r="A25" s="92" t="s">
        <v>60</v>
      </c>
      <c r="B25" s="92"/>
      <c r="C25" s="92"/>
      <c r="D25" s="92"/>
    </row>
    <row r="26" spans="1:4" s="6" customFormat="1" ht="34.5" customHeight="1">
      <c r="A26" s="4" t="s">
        <v>153</v>
      </c>
      <c r="B26" s="7" t="s">
        <v>61</v>
      </c>
      <c r="C26" s="5" t="s">
        <v>5</v>
      </c>
      <c r="D26" s="10" t="s">
        <v>232</v>
      </c>
    </row>
    <row r="27" spans="1:4" s="6" customFormat="1" ht="19.5" customHeight="1">
      <c r="A27" s="4" t="s">
        <v>154</v>
      </c>
      <c r="B27" s="7" t="s">
        <v>62</v>
      </c>
      <c r="C27" s="5" t="s">
        <v>5</v>
      </c>
      <c r="D27" s="5" t="s">
        <v>212</v>
      </c>
    </row>
    <row r="28" spans="1:4" s="6" customFormat="1" ht="19.5" customHeight="1">
      <c r="A28" s="4" t="s">
        <v>155</v>
      </c>
      <c r="B28" s="3" t="s">
        <v>63</v>
      </c>
      <c r="C28" s="5" t="s">
        <v>5</v>
      </c>
      <c r="D28" s="8" t="s">
        <v>214</v>
      </c>
    </row>
    <row r="29" spans="1:4" s="6" customFormat="1" ht="19.5" customHeight="1">
      <c r="A29" s="4" t="s">
        <v>156</v>
      </c>
      <c r="B29" s="3" t="s">
        <v>64</v>
      </c>
      <c r="C29" s="5" t="s">
        <v>5</v>
      </c>
      <c r="D29" s="8" t="s">
        <v>213</v>
      </c>
    </row>
    <row r="30" spans="1:4" s="6" customFormat="1" ht="19.5" customHeight="1">
      <c r="A30" s="4" t="s">
        <v>157</v>
      </c>
      <c r="B30" s="3" t="s">
        <v>65</v>
      </c>
      <c r="C30" s="5" t="s">
        <v>5</v>
      </c>
      <c r="D30" s="19">
        <v>40693</v>
      </c>
    </row>
    <row r="31" spans="1:4" s="6" customFormat="1" ht="19.5" customHeight="1">
      <c r="A31" s="4" t="s">
        <v>158</v>
      </c>
      <c r="B31" s="3" t="s">
        <v>66</v>
      </c>
      <c r="C31" s="5" t="s">
        <v>5</v>
      </c>
      <c r="D31" s="19">
        <v>42885</v>
      </c>
    </row>
    <row r="32" spans="1:4" s="6" customFormat="1" ht="31.5" customHeight="1">
      <c r="A32" s="4"/>
      <c r="B32" s="7" t="s">
        <v>61</v>
      </c>
      <c r="C32" s="5" t="s">
        <v>5</v>
      </c>
      <c r="D32" s="10" t="s">
        <v>224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208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225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9"/>
    </row>
    <row r="38" spans="1:4" s="6" customFormat="1" ht="19.5" customHeight="1">
      <c r="A38" s="4"/>
      <c r="B38" s="7" t="s">
        <v>61</v>
      </c>
      <c r="C38" s="5" t="s">
        <v>5</v>
      </c>
      <c r="D38" s="10" t="s">
        <v>226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212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227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213</v>
      </c>
    </row>
    <row r="42" spans="1:4" s="6" customFormat="1" ht="19.5" customHeight="1">
      <c r="A42" s="4"/>
      <c r="B42" s="3" t="s">
        <v>65</v>
      </c>
      <c r="C42" s="5" t="s">
        <v>5</v>
      </c>
      <c r="D42" s="19">
        <v>40709</v>
      </c>
    </row>
    <row r="43" spans="1:4" s="6" customFormat="1" ht="19.5" customHeight="1">
      <c r="A43" s="4"/>
      <c r="B43" s="3" t="s">
        <v>66</v>
      </c>
      <c r="C43" s="5" t="s">
        <v>5</v>
      </c>
      <c r="D43" s="19">
        <v>42536</v>
      </c>
    </row>
    <row r="44" spans="1:4" s="6" customFormat="1" ht="19.5" customHeight="1">
      <c r="A44" s="4"/>
      <c r="B44" s="7" t="s">
        <v>61</v>
      </c>
      <c r="C44" s="5"/>
      <c r="D44" s="21" t="s">
        <v>233</v>
      </c>
    </row>
    <row r="45" spans="1:4" s="6" customFormat="1" ht="19.5" customHeight="1">
      <c r="A45" s="4"/>
      <c r="B45" s="7" t="s">
        <v>62</v>
      </c>
      <c r="C45" s="5"/>
      <c r="D45" s="19" t="s">
        <v>212</v>
      </c>
    </row>
    <row r="46" spans="1:4" s="6" customFormat="1" ht="19.5" customHeight="1">
      <c r="A46" s="4"/>
      <c r="B46" s="3" t="s">
        <v>63</v>
      </c>
      <c r="C46" s="5"/>
      <c r="D46" s="8" t="s">
        <v>238</v>
      </c>
    </row>
    <row r="47" spans="1:4" s="6" customFormat="1" ht="19.5" customHeight="1">
      <c r="A47" s="4"/>
      <c r="B47" s="3" t="s">
        <v>64</v>
      </c>
      <c r="C47" s="5"/>
      <c r="D47" s="19" t="s">
        <v>234</v>
      </c>
    </row>
    <row r="48" spans="1:4" s="6" customFormat="1" ht="19.5" customHeight="1">
      <c r="A48" s="4"/>
      <c r="B48" s="3" t="s">
        <v>65</v>
      </c>
      <c r="C48" s="5"/>
      <c r="D48" s="19">
        <v>40045</v>
      </c>
    </row>
    <row r="49" spans="1:4" s="6" customFormat="1" ht="19.5" customHeight="1">
      <c r="A49" s="4"/>
      <c r="B49" s="3" t="s">
        <v>66</v>
      </c>
      <c r="C49" s="5"/>
      <c r="D49" s="19">
        <v>43697</v>
      </c>
    </row>
    <row r="50" spans="1:4" s="6" customFormat="1" ht="19.5" customHeight="1">
      <c r="A50" s="4"/>
      <c r="B50" s="7" t="s">
        <v>61</v>
      </c>
      <c r="C50" s="5"/>
      <c r="D50" s="21" t="s">
        <v>235</v>
      </c>
    </row>
    <row r="51" spans="1:4" s="6" customFormat="1" ht="19.5" customHeight="1">
      <c r="A51" s="4"/>
      <c r="B51" s="7" t="s">
        <v>62</v>
      </c>
      <c r="C51" s="5"/>
      <c r="D51" s="19" t="s">
        <v>208</v>
      </c>
    </row>
    <row r="52" spans="1:4" s="6" customFormat="1" ht="19.5" customHeight="1">
      <c r="A52" s="4"/>
      <c r="B52" s="3" t="s">
        <v>63</v>
      </c>
      <c r="C52" s="5"/>
      <c r="D52" s="19"/>
    </row>
    <row r="53" spans="1:4" s="6" customFormat="1" ht="19.5" customHeight="1">
      <c r="A53" s="4"/>
      <c r="B53" s="3" t="s">
        <v>64</v>
      </c>
      <c r="C53" s="5"/>
      <c r="D53" s="19"/>
    </row>
    <row r="54" spans="1:4" s="6" customFormat="1" ht="19.5" customHeight="1">
      <c r="A54" s="4"/>
      <c r="B54" s="3" t="s">
        <v>65</v>
      </c>
      <c r="C54" s="5"/>
      <c r="D54" s="19"/>
    </row>
    <row r="55" spans="1:4" s="6" customFormat="1" ht="19.5" customHeight="1">
      <c r="A55" s="4"/>
      <c r="B55" s="3" t="s">
        <v>66</v>
      </c>
      <c r="C55" s="5"/>
      <c r="D55" s="19"/>
    </row>
    <row r="56" spans="1:4" s="6" customFormat="1" ht="19.5" customHeight="1">
      <c r="A56" s="92" t="s">
        <v>67</v>
      </c>
      <c r="B56" s="92"/>
      <c r="C56" s="92"/>
      <c r="D56" s="92"/>
    </row>
    <row r="57" spans="1:4" s="6" customFormat="1" ht="19.5" customHeight="1">
      <c r="A57" s="4" t="s">
        <v>159</v>
      </c>
      <c r="B57" s="7" t="s">
        <v>68</v>
      </c>
      <c r="C57" s="5" t="s">
        <v>5</v>
      </c>
      <c r="D57" s="5" t="s">
        <v>236</v>
      </c>
    </row>
    <row r="58" spans="1:4" s="6" customFormat="1" ht="19.5" customHeight="1">
      <c r="A58" s="4" t="s">
        <v>163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92" t="s">
        <v>70</v>
      </c>
      <c r="B59" s="92"/>
      <c r="C59" s="92"/>
      <c r="D59" s="92"/>
    </row>
    <row r="60" spans="1:4" s="6" customFormat="1" ht="19.5" customHeight="1">
      <c r="A60" s="4" t="s">
        <v>164</v>
      </c>
      <c r="B60" s="3" t="s">
        <v>71</v>
      </c>
      <c r="C60" s="5" t="s">
        <v>5</v>
      </c>
      <c r="D60" s="5" t="s">
        <v>236</v>
      </c>
    </row>
    <row r="61" spans="1:4" s="6" customFormat="1" ht="19.5" customHeight="1">
      <c r="A61" s="92" t="s">
        <v>72</v>
      </c>
      <c r="B61" s="92"/>
      <c r="C61" s="92"/>
      <c r="D61" s="92"/>
    </row>
    <row r="62" spans="1:4" s="6" customFormat="1" ht="19.5" customHeight="1">
      <c r="A62" s="4" t="s">
        <v>165</v>
      </c>
      <c r="B62" s="7" t="s">
        <v>73</v>
      </c>
      <c r="C62" s="5" t="s">
        <v>5</v>
      </c>
      <c r="D62" s="5" t="s">
        <v>225</v>
      </c>
    </row>
    <row r="63" spans="1:4" s="6" customFormat="1" ht="19.5" customHeight="1">
      <c r="A63" s="92" t="s">
        <v>74</v>
      </c>
      <c r="B63" s="92"/>
      <c r="C63" s="92"/>
      <c r="D63" s="92"/>
    </row>
    <row r="64" spans="1:4" s="6" customFormat="1" ht="19.5" customHeight="1">
      <c r="A64" s="4" t="s">
        <v>166</v>
      </c>
      <c r="B64" s="7" t="s">
        <v>75</v>
      </c>
      <c r="C64" s="5" t="s">
        <v>5</v>
      </c>
      <c r="D64" s="5" t="s">
        <v>236</v>
      </c>
    </row>
    <row r="65" spans="1:4" s="6" customFormat="1" ht="19.5" customHeight="1">
      <c r="A65" s="88" t="s">
        <v>76</v>
      </c>
      <c r="B65" s="88"/>
      <c r="C65" s="88"/>
      <c r="D65" s="88"/>
    </row>
    <row r="66" spans="1:4" s="6" customFormat="1" ht="19.5" customHeight="1">
      <c r="A66" s="4" t="s">
        <v>170</v>
      </c>
      <c r="B66" s="7" t="s">
        <v>77</v>
      </c>
      <c r="C66" s="5" t="s">
        <v>5</v>
      </c>
      <c r="D66" s="5" t="s">
        <v>236</v>
      </c>
    </row>
    <row r="67" spans="1:4" s="6" customFormat="1" ht="19.5" customHeight="1">
      <c r="A67" s="4" t="s">
        <v>171</v>
      </c>
      <c r="B67" s="7" t="s">
        <v>78</v>
      </c>
      <c r="C67" s="5" t="s">
        <v>34</v>
      </c>
      <c r="D67" s="5"/>
    </row>
    <row r="68" spans="1:4" s="6" customFormat="1" ht="19.5" customHeight="1">
      <c r="A68" s="92" t="s">
        <v>79</v>
      </c>
      <c r="B68" s="92"/>
      <c r="C68" s="92"/>
      <c r="D68" s="92"/>
    </row>
    <row r="69" spans="1:4" s="6" customFormat="1" ht="19.5" customHeight="1">
      <c r="A69" s="4" t="s">
        <v>172</v>
      </c>
      <c r="B69" s="7" t="s">
        <v>80</v>
      </c>
      <c r="C69" s="5" t="s">
        <v>5</v>
      </c>
      <c r="D69" s="5" t="s">
        <v>215</v>
      </c>
    </row>
    <row r="70" spans="1:4" s="6" customFormat="1" ht="19.5" customHeight="1">
      <c r="A70" s="92" t="s">
        <v>81</v>
      </c>
      <c r="B70" s="92"/>
      <c r="C70" s="92"/>
      <c r="D70" s="92"/>
    </row>
    <row r="71" spans="1:4" s="6" customFormat="1" ht="19.5" customHeight="1">
      <c r="A71" s="4" t="s">
        <v>173</v>
      </c>
      <c r="B71" s="3" t="s">
        <v>82</v>
      </c>
      <c r="C71" s="5" t="s">
        <v>5</v>
      </c>
      <c r="D71" s="7" t="s">
        <v>216</v>
      </c>
    </row>
    <row r="72" spans="1:4" s="6" customFormat="1" ht="19.5" customHeight="1">
      <c r="A72" s="92" t="s">
        <v>83</v>
      </c>
      <c r="B72" s="92"/>
      <c r="C72" s="92"/>
      <c r="D72" s="92"/>
    </row>
    <row r="73" spans="1:4" s="6" customFormat="1" ht="19.5" customHeight="1">
      <c r="A73" s="4" t="s">
        <v>174</v>
      </c>
      <c r="B73" s="3" t="s">
        <v>84</v>
      </c>
      <c r="C73" s="5" t="s">
        <v>5</v>
      </c>
      <c r="D73" s="5" t="s">
        <v>231</v>
      </c>
    </row>
    <row r="74" spans="1:4" s="6" customFormat="1" ht="19.5" customHeight="1">
      <c r="A74" s="92" t="s">
        <v>85</v>
      </c>
      <c r="B74" s="92"/>
      <c r="C74" s="92"/>
      <c r="D74" s="92"/>
    </row>
    <row r="75" spans="1:4" s="6" customFormat="1" ht="33.75" customHeight="1">
      <c r="A75" s="4" t="s">
        <v>175</v>
      </c>
      <c r="B75" s="3" t="s">
        <v>86</v>
      </c>
      <c r="C75" s="5" t="s">
        <v>5</v>
      </c>
      <c r="D75" s="8" t="s">
        <v>239</v>
      </c>
    </row>
    <row r="76" spans="1:4" s="6" customFormat="1" ht="19.5" customHeight="1">
      <c r="A76" s="88" t="s">
        <v>91</v>
      </c>
      <c r="B76" s="88"/>
      <c r="C76" s="88"/>
      <c r="D76" s="88"/>
    </row>
    <row r="77" spans="1:4" s="6" customFormat="1" ht="19.5" customHeight="1">
      <c r="A77" s="4" t="s">
        <v>176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1" bestFit="1" customWidth="1"/>
    <col min="2" max="2" width="48.140625" style="37" customWidth="1"/>
    <col min="3" max="3" width="9.00390625" style="37" bestFit="1" customWidth="1"/>
    <col min="4" max="4" width="21.140625" style="50" customWidth="1"/>
    <col min="5" max="5" width="20.57421875" style="50" customWidth="1"/>
    <col min="6" max="6" width="11.7109375" style="50" customWidth="1"/>
    <col min="7" max="7" width="36.57421875" style="62" customWidth="1"/>
    <col min="8" max="8" width="9.140625" style="37" customWidth="1"/>
    <col min="9" max="16384" width="9.140625" style="1" customWidth="1"/>
  </cols>
  <sheetData>
    <row r="1" spans="2:8" s="47" customFormat="1" ht="64.5" customHeight="1">
      <c r="B1" s="93" t="s">
        <v>310</v>
      </c>
      <c r="C1" s="93"/>
      <c r="D1" s="93"/>
      <c r="E1" s="48"/>
      <c r="F1" s="48"/>
      <c r="G1" s="49"/>
      <c r="H1" s="50"/>
    </row>
    <row r="2" spans="2:8" s="47" customFormat="1" ht="24.75" customHeight="1">
      <c r="B2" s="18" t="s">
        <v>273</v>
      </c>
      <c r="C2" s="50"/>
      <c r="D2" s="50"/>
      <c r="E2" s="50"/>
      <c r="F2" s="50"/>
      <c r="G2" s="49"/>
      <c r="H2" s="50"/>
    </row>
    <row r="3" spans="1:8" s="6" customFormat="1" ht="61.5" customHeight="1">
      <c r="A3" s="39" t="s">
        <v>0</v>
      </c>
      <c r="B3" s="51" t="s">
        <v>1</v>
      </c>
      <c r="C3" s="51" t="s">
        <v>2</v>
      </c>
      <c r="D3" s="52" t="s">
        <v>311</v>
      </c>
      <c r="E3" s="52" t="s">
        <v>312</v>
      </c>
      <c r="F3" s="51" t="s">
        <v>313</v>
      </c>
      <c r="G3" s="53" t="s">
        <v>314</v>
      </c>
      <c r="H3" s="22"/>
    </row>
    <row r="4" spans="1:8" s="6" customFormat="1" ht="19.5" customHeight="1">
      <c r="A4" s="54">
        <v>1</v>
      </c>
      <c r="B4" s="55" t="s">
        <v>4</v>
      </c>
      <c r="C4" s="56" t="s">
        <v>5</v>
      </c>
      <c r="D4" s="94" t="str">
        <f>'[1]2.1'!D6</f>
        <v>27.03.2018 г.</v>
      </c>
      <c r="E4" s="95"/>
      <c r="F4" s="57"/>
      <c r="G4" s="58"/>
      <c r="H4" s="22"/>
    </row>
    <row r="5" spans="1:8" s="6" customFormat="1" ht="19.5" customHeight="1">
      <c r="A5" s="54">
        <v>2</v>
      </c>
      <c r="B5" s="59" t="s">
        <v>92</v>
      </c>
      <c r="C5" s="56" t="s">
        <v>5</v>
      </c>
      <c r="D5" s="96" t="s">
        <v>252</v>
      </c>
      <c r="E5" s="97"/>
      <c r="F5" s="51"/>
      <c r="G5" s="58"/>
      <c r="H5" s="22"/>
    </row>
    <row r="6" spans="1:8" s="6" customFormat="1" ht="19.5" customHeight="1">
      <c r="A6" s="54">
        <v>3</v>
      </c>
      <c r="B6" s="59" t="s">
        <v>64</v>
      </c>
      <c r="C6" s="56" t="s">
        <v>5</v>
      </c>
      <c r="D6" s="94" t="s">
        <v>315</v>
      </c>
      <c r="E6" s="95"/>
      <c r="F6" s="57"/>
      <c r="G6" s="58"/>
      <c r="H6" s="22"/>
    </row>
    <row r="7" spans="1:8" s="6" customFormat="1" ht="19.5" customHeight="1">
      <c r="A7" s="54">
        <v>4</v>
      </c>
      <c r="B7" s="59" t="s">
        <v>93</v>
      </c>
      <c r="C7" s="56" t="s">
        <v>316</v>
      </c>
      <c r="D7" s="60">
        <v>4.26</v>
      </c>
      <c r="E7" s="60">
        <v>4.65</v>
      </c>
      <c r="F7" s="57">
        <v>3640.5</v>
      </c>
      <c r="G7" s="58">
        <f>(D7*6+E7*6)*F7</f>
        <v>194621.13</v>
      </c>
      <c r="H7" s="22"/>
    </row>
    <row r="8" spans="1:8" s="6" customFormat="1" ht="89.25" customHeight="1">
      <c r="A8" s="54">
        <v>5</v>
      </c>
      <c r="B8" s="59" t="s">
        <v>179</v>
      </c>
      <c r="C8" s="56" t="s">
        <v>5</v>
      </c>
      <c r="D8" s="94" t="s">
        <v>317</v>
      </c>
      <c r="E8" s="95"/>
      <c r="F8" s="57"/>
      <c r="G8" s="58"/>
      <c r="H8" s="22"/>
    </row>
    <row r="9" spans="1:8" s="6" customFormat="1" ht="19.5" customHeight="1">
      <c r="A9" s="54">
        <v>6</v>
      </c>
      <c r="B9" s="59" t="s">
        <v>180</v>
      </c>
      <c r="C9" s="56" t="s">
        <v>5</v>
      </c>
      <c r="D9" s="94" t="s">
        <v>253</v>
      </c>
      <c r="E9" s="95"/>
      <c r="F9" s="57"/>
      <c r="G9" s="58"/>
      <c r="H9" s="22"/>
    </row>
    <row r="10" spans="1:8" s="6" customFormat="1" ht="31.5" customHeight="1">
      <c r="A10" s="54">
        <v>7</v>
      </c>
      <c r="B10" s="59" t="s">
        <v>94</v>
      </c>
      <c r="C10" s="56" t="s">
        <v>5</v>
      </c>
      <c r="D10" s="94" t="s">
        <v>256</v>
      </c>
      <c r="E10" s="95"/>
      <c r="F10" s="57"/>
      <c r="G10" s="58"/>
      <c r="H10" s="22"/>
    </row>
    <row r="11" spans="1:8" s="6" customFormat="1" ht="15.75">
      <c r="A11" s="54">
        <v>8</v>
      </c>
      <c r="B11" s="59"/>
      <c r="C11" s="56"/>
      <c r="D11" s="60"/>
      <c r="E11" s="60"/>
      <c r="F11" s="57"/>
      <c r="G11" s="58"/>
      <c r="H11" s="22"/>
    </row>
    <row r="12" spans="1:8" s="6" customFormat="1" ht="15.75">
      <c r="A12" s="54">
        <v>9</v>
      </c>
      <c r="B12" s="59" t="s">
        <v>92</v>
      </c>
      <c r="C12" s="56" t="s">
        <v>5</v>
      </c>
      <c r="D12" s="96" t="s">
        <v>254</v>
      </c>
      <c r="E12" s="97"/>
      <c r="F12" s="51"/>
      <c r="G12" s="58"/>
      <c r="H12" s="22"/>
    </row>
    <row r="13" spans="1:8" s="6" customFormat="1" ht="31.5" customHeight="1">
      <c r="A13" s="54">
        <v>10</v>
      </c>
      <c r="B13" s="59" t="s">
        <v>64</v>
      </c>
      <c r="C13" s="56" t="s">
        <v>5</v>
      </c>
      <c r="D13" s="94" t="s">
        <v>315</v>
      </c>
      <c r="E13" s="95"/>
      <c r="F13" s="57"/>
      <c r="G13" s="58"/>
      <c r="H13" s="22"/>
    </row>
    <row r="14" spans="1:7" ht="15.75">
      <c r="A14" s="54">
        <v>11</v>
      </c>
      <c r="B14" s="59" t="s">
        <v>93</v>
      </c>
      <c r="C14" s="56" t="s">
        <v>18</v>
      </c>
      <c r="D14" s="60">
        <v>6.23</v>
      </c>
      <c r="E14" s="60">
        <v>6.15</v>
      </c>
      <c r="F14" s="57">
        <v>3640.5</v>
      </c>
      <c r="G14" s="58">
        <f>(D14*6+E14*6)*F14</f>
        <v>270416.34</v>
      </c>
    </row>
    <row r="15" spans="1:7" ht="105" customHeight="1">
      <c r="A15" s="54">
        <v>12</v>
      </c>
      <c r="B15" s="59" t="s">
        <v>179</v>
      </c>
      <c r="C15" s="56" t="s">
        <v>5</v>
      </c>
      <c r="D15" s="94" t="s">
        <v>317</v>
      </c>
      <c r="E15" s="95"/>
      <c r="F15" s="57"/>
      <c r="G15" s="61"/>
    </row>
    <row r="16" spans="1:7" ht="47.25" customHeight="1">
      <c r="A16" s="54">
        <v>13</v>
      </c>
      <c r="B16" s="59" t="s">
        <v>180</v>
      </c>
      <c r="C16" s="56" t="s">
        <v>5</v>
      </c>
      <c r="D16" s="94" t="s">
        <v>255</v>
      </c>
      <c r="E16" s="95"/>
      <c r="F16" s="57"/>
      <c r="G16" s="61"/>
    </row>
    <row r="17" spans="1:7" ht="15.75">
      <c r="A17" s="54">
        <v>14</v>
      </c>
      <c r="B17" s="59" t="s">
        <v>94</v>
      </c>
      <c r="C17" s="56" t="s">
        <v>5</v>
      </c>
      <c r="D17" s="94" t="s">
        <v>256</v>
      </c>
      <c r="E17" s="95"/>
      <c r="F17" s="57"/>
      <c r="G17" s="61"/>
    </row>
    <row r="18" spans="1:7" ht="15.75">
      <c r="A18" s="54">
        <v>15</v>
      </c>
      <c r="B18" s="59"/>
      <c r="C18" s="56"/>
      <c r="D18" s="60"/>
      <c r="E18" s="60"/>
      <c r="F18" s="57"/>
      <c r="G18" s="61"/>
    </row>
    <row r="19" spans="1:7" ht="31.5" customHeight="1">
      <c r="A19" s="54">
        <v>16</v>
      </c>
      <c r="B19" s="59" t="s">
        <v>92</v>
      </c>
      <c r="C19" s="56" t="s">
        <v>5</v>
      </c>
      <c r="D19" s="96" t="s">
        <v>277</v>
      </c>
      <c r="E19" s="97"/>
      <c r="F19" s="51"/>
      <c r="G19" s="61"/>
    </row>
    <row r="20" spans="1:7" ht="15.75">
      <c r="A20" s="54">
        <v>17</v>
      </c>
      <c r="B20" s="59" t="s">
        <v>64</v>
      </c>
      <c r="C20" s="56" t="s">
        <v>5</v>
      </c>
      <c r="D20" s="94" t="s">
        <v>315</v>
      </c>
      <c r="E20" s="95"/>
      <c r="F20" s="57"/>
      <c r="G20" s="61"/>
    </row>
    <row r="21" spans="1:7" ht="15.75">
      <c r="A21" s="54">
        <v>18</v>
      </c>
      <c r="B21" s="59" t="s">
        <v>93</v>
      </c>
      <c r="C21" s="56" t="s">
        <v>18</v>
      </c>
      <c r="D21" s="60">
        <v>0</v>
      </c>
      <c r="E21" s="60">
        <v>0</v>
      </c>
      <c r="F21" s="57">
        <v>3640.5</v>
      </c>
      <c r="G21" s="58">
        <f>(D21*6+E21*6)*F21</f>
        <v>0</v>
      </c>
    </row>
    <row r="22" spans="1:7" ht="107.25" customHeight="1">
      <c r="A22" s="54">
        <v>19</v>
      </c>
      <c r="B22" s="59" t="s">
        <v>179</v>
      </c>
      <c r="C22" s="56" t="s">
        <v>5</v>
      </c>
      <c r="D22" s="94" t="s">
        <v>317</v>
      </c>
      <c r="E22" s="95"/>
      <c r="F22" s="57"/>
      <c r="G22" s="61"/>
    </row>
    <row r="23" spans="1:7" ht="15.75">
      <c r="A23" s="54">
        <v>20</v>
      </c>
      <c r="B23" s="59" t="s">
        <v>180</v>
      </c>
      <c r="C23" s="56" t="s">
        <v>5</v>
      </c>
      <c r="D23" s="94" t="s">
        <v>253</v>
      </c>
      <c r="E23" s="95"/>
      <c r="F23" s="57"/>
      <c r="G23" s="61"/>
    </row>
    <row r="24" spans="1:7" ht="31.5" customHeight="1">
      <c r="A24" s="54">
        <v>21</v>
      </c>
      <c r="B24" s="59" t="s">
        <v>94</v>
      </c>
      <c r="C24" s="56" t="s">
        <v>5</v>
      </c>
      <c r="D24" s="94" t="s">
        <v>318</v>
      </c>
      <c r="E24" s="95"/>
      <c r="F24" s="57"/>
      <c r="G24" s="61"/>
    </row>
    <row r="25" spans="1:7" ht="15.75">
      <c r="A25" s="54">
        <v>22</v>
      </c>
      <c r="B25" s="59"/>
      <c r="C25" s="56"/>
      <c r="D25" s="60"/>
      <c r="E25" s="60"/>
      <c r="F25" s="57"/>
      <c r="G25" s="61"/>
    </row>
    <row r="26" spans="1:7" ht="31.5" customHeight="1">
      <c r="A26" s="54">
        <v>23</v>
      </c>
      <c r="B26" s="59" t="s">
        <v>92</v>
      </c>
      <c r="C26" s="56" t="s">
        <v>5</v>
      </c>
      <c r="D26" s="96" t="s">
        <v>278</v>
      </c>
      <c r="E26" s="97"/>
      <c r="F26" s="51"/>
      <c r="G26" s="61"/>
    </row>
    <row r="27" spans="1:7" ht="15.75">
      <c r="A27" s="54">
        <v>24</v>
      </c>
      <c r="B27" s="59" t="s">
        <v>64</v>
      </c>
      <c r="C27" s="56" t="s">
        <v>5</v>
      </c>
      <c r="D27" s="94" t="s">
        <v>315</v>
      </c>
      <c r="E27" s="95"/>
      <c r="F27" s="57"/>
      <c r="G27" s="61"/>
    </row>
    <row r="28" spans="1:7" ht="15.75">
      <c r="A28" s="54">
        <v>25</v>
      </c>
      <c r="B28" s="59" t="s">
        <v>93</v>
      </c>
      <c r="C28" s="56" t="s">
        <v>18</v>
      </c>
      <c r="D28" s="60">
        <v>0</v>
      </c>
      <c r="E28" s="60">
        <v>0</v>
      </c>
      <c r="F28" s="57">
        <v>3640.5</v>
      </c>
      <c r="G28" s="58">
        <f>(D28*6+E28*6)*F28</f>
        <v>0</v>
      </c>
    </row>
    <row r="29" spans="1:7" ht="105.75" customHeight="1">
      <c r="A29" s="54">
        <v>26</v>
      </c>
      <c r="B29" s="59" t="s">
        <v>179</v>
      </c>
      <c r="C29" s="56" t="s">
        <v>5</v>
      </c>
      <c r="D29" s="94" t="s">
        <v>317</v>
      </c>
      <c r="E29" s="95"/>
      <c r="F29" s="57"/>
      <c r="G29" s="61"/>
    </row>
    <row r="30" spans="1:7" ht="15.75">
      <c r="A30" s="54">
        <v>27</v>
      </c>
      <c r="B30" s="59" t="s">
        <v>180</v>
      </c>
      <c r="C30" s="56" t="s">
        <v>5</v>
      </c>
      <c r="D30" s="94" t="s">
        <v>253</v>
      </c>
      <c r="E30" s="95"/>
      <c r="F30" s="57"/>
      <c r="G30" s="61"/>
    </row>
    <row r="31" spans="1:7" ht="15.75">
      <c r="A31" s="54">
        <v>28</v>
      </c>
      <c r="B31" s="59" t="s">
        <v>94</v>
      </c>
      <c r="C31" s="56" t="s">
        <v>5</v>
      </c>
      <c r="D31" s="94" t="s">
        <v>256</v>
      </c>
      <c r="E31" s="95"/>
      <c r="F31" s="57"/>
      <c r="G31" s="61"/>
    </row>
    <row r="32" spans="1:7" ht="15.75">
      <c r="A32" s="54">
        <v>29</v>
      </c>
      <c r="B32" s="59"/>
      <c r="C32" s="56"/>
      <c r="D32" s="60"/>
      <c r="E32" s="60"/>
      <c r="F32" s="57"/>
      <c r="G32" s="61"/>
    </row>
    <row r="33" spans="1:7" ht="47.25" customHeight="1">
      <c r="A33" s="54">
        <v>30</v>
      </c>
      <c r="B33" s="59" t="s">
        <v>92</v>
      </c>
      <c r="C33" s="56" t="s">
        <v>5</v>
      </c>
      <c r="D33" s="96" t="s">
        <v>257</v>
      </c>
      <c r="E33" s="97"/>
      <c r="F33" s="51"/>
      <c r="G33" s="61"/>
    </row>
    <row r="34" spans="1:7" ht="15.75">
      <c r="A34" s="54">
        <v>31</v>
      </c>
      <c r="B34" s="59" t="s">
        <v>64</v>
      </c>
      <c r="C34" s="56" t="s">
        <v>5</v>
      </c>
      <c r="D34" s="94" t="s">
        <v>315</v>
      </c>
      <c r="E34" s="95"/>
      <c r="F34" s="57"/>
      <c r="G34" s="61"/>
    </row>
    <row r="35" spans="1:7" ht="15.75">
      <c r="A35" s="54">
        <v>32</v>
      </c>
      <c r="B35" s="59" t="s">
        <v>93</v>
      </c>
      <c r="C35" s="56" t="s">
        <v>18</v>
      </c>
      <c r="D35" s="60">
        <v>2.21</v>
      </c>
      <c r="E35" s="60">
        <v>2.65</v>
      </c>
      <c r="F35" s="57">
        <v>3640.5</v>
      </c>
      <c r="G35" s="58">
        <f>(D35*6+E35*6)*F35</f>
        <v>106156.97999999998</v>
      </c>
    </row>
    <row r="36" spans="1:7" ht="111.75" customHeight="1">
      <c r="A36" s="54">
        <v>33</v>
      </c>
      <c r="B36" s="59" t="s">
        <v>179</v>
      </c>
      <c r="C36" s="56" t="s">
        <v>5</v>
      </c>
      <c r="D36" s="94" t="s">
        <v>317</v>
      </c>
      <c r="E36" s="95"/>
      <c r="F36" s="57"/>
      <c r="G36" s="61"/>
    </row>
    <row r="37" spans="1:7" ht="31.5" customHeight="1">
      <c r="A37" s="54">
        <v>34</v>
      </c>
      <c r="B37" s="59" t="s">
        <v>180</v>
      </c>
      <c r="C37" s="56" t="s">
        <v>5</v>
      </c>
      <c r="D37" s="94" t="s">
        <v>258</v>
      </c>
      <c r="E37" s="95"/>
      <c r="F37" s="57"/>
      <c r="G37" s="61"/>
    </row>
    <row r="38" spans="1:7" ht="15.75">
      <c r="A38" s="54">
        <v>35</v>
      </c>
      <c r="B38" s="59" t="s">
        <v>94</v>
      </c>
      <c r="C38" s="56" t="s">
        <v>5</v>
      </c>
      <c r="D38" s="94" t="s">
        <v>256</v>
      </c>
      <c r="E38" s="95"/>
      <c r="F38" s="57"/>
      <c r="G38" s="61"/>
    </row>
    <row r="39" spans="1:7" ht="15.75">
      <c r="A39" s="54">
        <v>36</v>
      </c>
      <c r="B39" s="59"/>
      <c r="C39" s="56"/>
      <c r="D39" s="60"/>
      <c r="E39" s="60"/>
      <c r="F39" s="57"/>
      <c r="G39" s="61"/>
    </row>
    <row r="40" spans="1:7" ht="47.25" customHeight="1">
      <c r="A40" s="54">
        <v>37</v>
      </c>
      <c r="B40" s="59" t="s">
        <v>92</v>
      </c>
      <c r="C40" s="56" t="s">
        <v>5</v>
      </c>
      <c r="D40" s="96" t="s">
        <v>259</v>
      </c>
      <c r="E40" s="97"/>
      <c r="F40" s="51"/>
      <c r="G40" s="61"/>
    </row>
    <row r="41" spans="1:7" ht="15.75">
      <c r="A41" s="54">
        <v>38</v>
      </c>
      <c r="B41" s="59" t="s">
        <v>64</v>
      </c>
      <c r="C41" s="56" t="s">
        <v>5</v>
      </c>
      <c r="D41" s="94" t="s">
        <v>315</v>
      </c>
      <c r="E41" s="95"/>
      <c r="F41" s="57"/>
      <c r="G41" s="61"/>
    </row>
    <row r="42" spans="1:7" ht="15.75">
      <c r="A42" s="54">
        <v>39</v>
      </c>
      <c r="B42" s="59" t="s">
        <v>93</v>
      </c>
      <c r="C42" s="56" t="s">
        <v>18</v>
      </c>
      <c r="D42" s="60">
        <v>1.78</v>
      </c>
      <c r="E42" s="60">
        <v>1.8</v>
      </c>
      <c r="F42" s="57">
        <v>3640.5</v>
      </c>
      <c r="G42" s="58">
        <f>(D42*6+E42*6)*F42</f>
        <v>78197.94</v>
      </c>
    </row>
    <row r="43" spans="1:7" ht="109.5" customHeight="1">
      <c r="A43" s="54">
        <v>40</v>
      </c>
      <c r="B43" s="59" t="s">
        <v>179</v>
      </c>
      <c r="C43" s="56" t="s">
        <v>5</v>
      </c>
      <c r="D43" s="94" t="s">
        <v>317</v>
      </c>
      <c r="E43" s="95"/>
      <c r="F43" s="57"/>
      <c r="G43" s="61"/>
    </row>
    <row r="44" spans="1:7" ht="31.5" customHeight="1">
      <c r="A44" s="54">
        <v>41</v>
      </c>
      <c r="B44" s="59" t="s">
        <v>180</v>
      </c>
      <c r="C44" s="56" t="s">
        <v>5</v>
      </c>
      <c r="D44" s="94" t="s">
        <v>258</v>
      </c>
      <c r="E44" s="95"/>
      <c r="F44" s="57"/>
      <c r="G44" s="61"/>
    </row>
    <row r="45" spans="1:7" ht="15.75">
      <c r="A45" s="54">
        <v>42</v>
      </c>
      <c r="B45" s="59" t="s">
        <v>94</v>
      </c>
      <c r="C45" s="56" t="s">
        <v>5</v>
      </c>
      <c r="D45" s="94" t="s">
        <v>256</v>
      </c>
      <c r="E45" s="95"/>
      <c r="F45" s="57"/>
      <c r="G45" s="61"/>
    </row>
    <row r="46" spans="1:7" ht="15.75">
      <c r="A46" s="54">
        <v>43</v>
      </c>
      <c r="B46" s="59"/>
      <c r="C46" s="56"/>
      <c r="D46" s="60"/>
      <c r="E46" s="60"/>
      <c r="F46" s="57"/>
      <c r="G46" s="61"/>
    </row>
    <row r="47" spans="1:7" ht="93" customHeight="1">
      <c r="A47" s="54">
        <v>44</v>
      </c>
      <c r="B47" s="59" t="s">
        <v>92</v>
      </c>
      <c r="C47" s="56" t="s">
        <v>5</v>
      </c>
      <c r="D47" s="96" t="s">
        <v>260</v>
      </c>
      <c r="E47" s="97"/>
      <c r="F47" s="51"/>
      <c r="G47" s="61"/>
    </row>
    <row r="48" spans="1:7" ht="15.75">
      <c r="A48" s="54">
        <v>45</v>
      </c>
      <c r="B48" s="59" t="s">
        <v>64</v>
      </c>
      <c r="C48" s="56" t="s">
        <v>5</v>
      </c>
      <c r="D48" s="94" t="s">
        <v>315</v>
      </c>
      <c r="E48" s="95"/>
      <c r="F48" s="57"/>
      <c r="G48" s="61"/>
    </row>
    <row r="49" spans="1:7" ht="15.75">
      <c r="A49" s="54">
        <v>46</v>
      </c>
      <c r="B49" s="59" t="s">
        <v>93</v>
      </c>
      <c r="C49" s="56" t="s">
        <v>18</v>
      </c>
      <c r="D49" s="60">
        <v>4.53</v>
      </c>
      <c r="E49" s="60">
        <v>4.5</v>
      </c>
      <c r="F49" s="57">
        <v>3640.5</v>
      </c>
      <c r="G49" s="58">
        <f>(D49*6+E49*6)*F49</f>
        <v>197242.29</v>
      </c>
    </row>
    <row r="50" spans="1:7" ht="103.5" customHeight="1">
      <c r="A50" s="54">
        <v>47</v>
      </c>
      <c r="B50" s="59" t="s">
        <v>179</v>
      </c>
      <c r="C50" s="56" t="s">
        <v>5</v>
      </c>
      <c r="D50" s="94" t="s">
        <v>317</v>
      </c>
      <c r="E50" s="95"/>
      <c r="F50" s="57"/>
      <c r="G50" s="61"/>
    </row>
    <row r="51" spans="1:7" ht="31.5" customHeight="1">
      <c r="A51" s="54">
        <v>48</v>
      </c>
      <c r="B51" s="59" t="s">
        <v>180</v>
      </c>
      <c r="C51" s="56" t="s">
        <v>5</v>
      </c>
      <c r="D51" s="94" t="s">
        <v>258</v>
      </c>
      <c r="E51" s="95"/>
      <c r="F51" s="57"/>
      <c r="G51" s="61"/>
    </row>
    <row r="52" spans="1:7" ht="15.75">
      <c r="A52" s="54">
        <v>49</v>
      </c>
      <c r="B52" s="59" t="s">
        <v>94</v>
      </c>
      <c r="C52" s="56" t="s">
        <v>5</v>
      </c>
      <c r="D52" s="94" t="s">
        <v>256</v>
      </c>
      <c r="E52" s="95"/>
      <c r="F52" s="57"/>
      <c r="G52" s="61"/>
    </row>
    <row r="53" spans="1:7" ht="15.75">
      <c r="A53" s="54">
        <v>57</v>
      </c>
      <c r="B53" s="59"/>
      <c r="C53" s="56"/>
      <c r="D53" s="60"/>
      <c r="E53" s="60"/>
      <c r="F53" s="57"/>
      <c r="G53" s="61"/>
    </row>
    <row r="54" spans="1:7" ht="15.75">
      <c r="A54" s="54">
        <v>58</v>
      </c>
      <c r="B54" s="59" t="s">
        <v>92</v>
      </c>
      <c r="C54" s="56" t="s">
        <v>5</v>
      </c>
      <c r="D54" s="96" t="s">
        <v>261</v>
      </c>
      <c r="E54" s="97"/>
      <c r="F54" s="51"/>
      <c r="G54" s="61"/>
    </row>
    <row r="55" spans="1:7" ht="15.75">
      <c r="A55" s="54">
        <v>59</v>
      </c>
      <c r="B55" s="59" t="s">
        <v>64</v>
      </c>
      <c r="C55" s="56" t="s">
        <v>5</v>
      </c>
      <c r="D55" s="94" t="s">
        <v>315</v>
      </c>
      <c r="E55" s="95"/>
      <c r="F55" s="57"/>
      <c r="G55" s="61"/>
    </row>
    <row r="56" spans="1:7" ht="15.75">
      <c r="A56" s="54">
        <v>60</v>
      </c>
      <c r="B56" s="59" t="s">
        <v>93</v>
      </c>
      <c r="C56" s="56" t="s">
        <v>18</v>
      </c>
      <c r="D56" s="60">
        <v>0.06</v>
      </c>
      <c r="E56" s="60">
        <v>0.06</v>
      </c>
      <c r="F56" s="57">
        <v>3640.5</v>
      </c>
      <c r="G56" s="58">
        <f>(D56*6+E56*6)*F56</f>
        <v>2621.16</v>
      </c>
    </row>
    <row r="57" spans="1:7" ht="104.25" customHeight="1">
      <c r="A57" s="54">
        <v>61</v>
      </c>
      <c r="B57" s="59" t="s">
        <v>179</v>
      </c>
      <c r="C57" s="56" t="s">
        <v>5</v>
      </c>
      <c r="D57" s="94" t="s">
        <v>317</v>
      </c>
      <c r="E57" s="95"/>
      <c r="F57" s="57"/>
      <c r="G57" s="61"/>
    </row>
    <row r="58" spans="1:7" ht="15.75">
      <c r="A58" s="54">
        <v>62</v>
      </c>
      <c r="B58" s="59" t="s">
        <v>180</v>
      </c>
      <c r="C58" s="56" t="s">
        <v>5</v>
      </c>
      <c r="D58" s="94" t="s">
        <v>262</v>
      </c>
      <c r="E58" s="95"/>
      <c r="F58" s="57"/>
      <c r="G58" s="61"/>
    </row>
    <row r="59" spans="1:7" ht="45" customHeight="1">
      <c r="A59" s="54">
        <v>63</v>
      </c>
      <c r="B59" s="59" t="s">
        <v>94</v>
      </c>
      <c r="C59" s="56" t="s">
        <v>5</v>
      </c>
      <c r="D59" s="94" t="s">
        <v>263</v>
      </c>
      <c r="E59" s="95"/>
      <c r="F59" s="57"/>
      <c r="G59" s="61"/>
    </row>
    <row r="60" spans="1:7" ht="45" customHeight="1">
      <c r="A60" s="54">
        <v>64</v>
      </c>
      <c r="B60" s="59"/>
      <c r="C60" s="56"/>
      <c r="D60" s="60"/>
      <c r="E60" s="60"/>
      <c r="F60" s="57"/>
      <c r="G60" s="61"/>
    </row>
    <row r="61" spans="1:7" ht="47.25" customHeight="1">
      <c r="A61" s="54">
        <v>65</v>
      </c>
      <c r="B61" s="59" t="s">
        <v>92</v>
      </c>
      <c r="C61" s="56" t="s">
        <v>5</v>
      </c>
      <c r="D61" s="96" t="s">
        <v>265</v>
      </c>
      <c r="E61" s="97"/>
      <c r="F61" s="51"/>
      <c r="G61" s="61"/>
    </row>
    <row r="62" spans="1:7" ht="15.75">
      <c r="A62" s="54">
        <v>66</v>
      </c>
      <c r="B62" s="59" t="s">
        <v>64</v>
      </c>
      <c r="C62" s="56" t="s">
        <v>5</v>
      </c>
      <c r="D62" s="94" t="s">
        <v>315</v>
      </c>
      <c r="E62" s="95"/>
      <c r="F62" s="57"/>
      <c r="G62" s="61"/>
    </row>
    <row r="63" spans="1:7" ht="15.75">
      <c r="A63" s="54">
        <v>67</v>
      </c>
      <c r="B63" s="59" t="s">
        <v>93</v>
      </c>
      <c r="C63" s="56" t="s">
        <v>18</v>
      </c>
      <c r="D63" s="60">
        <v>0.14</v>
      </c>
      <c r="E63" s="60">
        <v>0.14</v>
      </c>
      <c r="F63" s="57">
        <v>3640.5</v>
      </c>
      <c r="G63" s="58">
        <f>(D63*6+E63*6)*F63</f>
        <v>6116.040000000001</v>
      </c>
    </row>
    <row r="64" spans="1:7" ht="114" customHeight="1">
      <c r="A64" s="54">
        <v>68</v>
      </c>
      <c r="B64" s="59" t="s">
        <v>179</v>
      </c>
      <c r="C64" s="56" t="s">
        <v>5</v>
      </c>
      <c r="D64" s="94" t="s">
        <v>317</v>
      </c>
      <c r="E64" s="95"/>
      <c r="F64" s="57"/>
      <c r="G64" s="61"/>
    </row>
    <row r="65" spans="1:7" ht="31.5" customHeight="1">
      <c r="A65" s="54">
        <v>69</v>
      </c>
      <c r="B65" s="59" t="s">
        <v>180</v>
      </c>
      <c r="C65" s="56" t="s">
        <v>5</v>
      </c>
      <c r="D65" s="94" t="s">
        <v>266</v>
      </c>
      <c r="E65" s="95"/>
      <c r="F65" s="57"/>
      <c r="G65" s="61"/>
    </row>
    <row r="66" spans="1:7" ht="15.75">
      <c r="A66" s="54">
        <v>70</v>
      </c>
      <c r="B66" s="59" t="s">
        <v>94</v>
      </c>
      <c r="C66" s="56" t="s">
        <v>5</v>
      </c>
      <c r="D66" s="94" t="s">
        <v>256</v>
      </c>
      <c r="E66" s="95"/>
      <c r="F66" s="57"/>
      <c r="G66" s="61"/>
    </row>
    <row r="67" spans="1:7" ht="15.75">
      <c r="A67" s="54">
        <v>71</v>
      </c>
      <c r="B67" s="59"/>
      <c r="C67" s="56"/>
      <c r="D67" s="60"/>
      <c r="E67" s="60"/>
      <c r="F67" s="57"/>
      <c r="G67" s="61"/>
    </row>
    <row r="68" spans="1:7" ht="31.5" customHeight="1">
      <c r="A68" s="54">
        <v>72</v>
      </c>
      <c r="B68" s="59" t="s">
        <v>92</v>
      </c>
      <c r="C68" s="56" t="s">
        <v>5</v>
      </c>
      <c r="D68" s="96" t="s">
        <v>267</v>
      </c>
      <c r="E68" s="97"/>
      <c r="F68" s="51"/>
      <c r="G68" s="61"/>
    </row>
    <row r="69" spans="1:7" ht="15.75">
      <c r="A69" s="54">
        <v>73</v>
      </c>
      <c r="B69" s="59" t="s">
        <v>64</v>
      </c>
      <c r="C69" s="56" t="s">
        <v>5</v>
      </c>
      <c r="D69" s="94" t="s">
        <v>315</v>
      </c>
      <c r="E69" s="95"/>
      <c r="F69" s="57"/>
      <c r="G69" s="61"/>
    </row>
    <row r="70" spans="1:7" ht="15.75">
      <c r="A70" s="54">
        <v>74</v>
      </c>
      <c r="B70" s="59" t="s">
        <v>93</v>
      </c>
      <c r="C70" s="56" t="s">
        <v>18</v>
      </c>
      <c r="D70" s="60">
        <v>0.04</v>
      </c>
      <c r="E70" s="60">
        <v>0.04</v>
      </c>
      <c r="F70" s="57">
        <v>3640.5</v>
      </c>
      <c r="G70" s="58">
        <f>(D70*6+E70*6)*F70</f>
        <v>1747.4399999999998</v>
      </c>
    </row>
    <row r="71" spans="1:7" ht="100.5" customHeight="1">
      <c r="A71" s="54">
        <v>75</v>
      </c>
      <c r="B71" s="59" t="s">
        <v>179</v>
      </c>
      <c r="C71" s="56" t="s">
        <v>5</v>
      </c>
      <c r="D71" s="94" t="s">
        <v>317</v>
      </c>
      <c r="E71" s="95"/>
      <c r="F71" s="57"/>
      <c r="G71" s="61"/>
    </row>
    <row r="72" spans="1:7" ht="15.75">
      <c r="A72" s="54">
        <v>76</v>
      </c>
      <c r="B72" s="59" t="s">
        <v>180</v>
      </c>
      <c r="C72" s="56" t="s">
        <v>5</v>
      </c>
      <c r="D72" s="94" t="s">
        <v>268</v>
      </c>
      <c r="E72" s="95"/>
      <c r="F72" s="57"/>
      <c r="G72" s="61"/>
    </row>
    <row r="73" spans="1:7" ht="15.75">
      <c r="A73" s="54">
        <v>77</v>
      </c>
      <c r="B73" s="59" t="s">
        <v>94</v>
      </c>
      <c r="C73" s="56" t="s">
        <v>5</v>
      </c>
      <c r="D73" s="94" t="s">
        <v>256</v>
      </c>
      <c r="E73" s="95"/>
      <c r="F73" s="57"/>
      <c r="G73" s="61"/>
    </row>
    <row r="74" spans="1:7" ht="15.75">
      <c r="A74" s="54">
        <v>85</v>
      </c>
      <c r="B74" s="59"/>
      <c r="C74" s="56"/>
      <c r="D74" s="60"/>
      <c r="E74" s="60"/>
      <c r="F74" s="57"/>
      <c r="G74" s="61"/>
    </row>
    <row r="75" spans="1:7" ht="63" customHeight="1">
      <c r="A75" s="54">
        <v>86</v>
      </c>
      <c r="B75" s="59" t="s">
        <v>92</v>
      </c>
      <c r="C75" s="56" t="s">
        <v>5</v>
      </c>
      <c r="D75" s="96" t="s">
        <v>269</v>
      </c>
      <c r="E75" s="97"/>
      <c r="F75" s="51"/>
      <c r="G75" s="61"/>
    </row>
    <row r="76" spans="1:7" ht="15.75">
      <c r="A76" s="54">
        <v>87</v>
      </c>
      <c r="B76" s="59" t="s">
        <v>64</v>
      </c>
      <c r="C76" s="56" t="s">
        <v>5</v>
      </c>
      <c r="D76" s="94" t="s">
        <v>315</v>
      </c>
      <c r="E76" s="95"/>
      <c r="F76" s="57"/>
      <c r="G76" s="61"/>
    </row>
    <row r="77" spans="1:7" ht="15.75">
      <c r="A77" s="54">
        <v>88</v>
      </c>
      <c r="B77" s="59" t="s">
        <v>93</v>
      </c>
      <c r="C77" s="56" t="s">
        <v>18</v>
      </c>
      <c r="D77" s="60">
        <v>3.88</v>
      </c>
      <c r="E77" s="60">
        <v>3.88</v>
      </c>
      <c r="F77" s="57">
        <v>3640.5</v>
      </c>
      <c r="G77" s="58">
        <f>(D77*6+E77*6)*F77</f>
        <v>169501.68000000002</v>
      </c>
    </row>
    <row r="78" spans="1:7" ht="104.25" customHeight="1">
      <c r="A78" s="54">
        <v>89</v>
      </c>
      <c r="B78" s="59" t="s">
        <v>179</v>
      </c>
      <c r="C78" s="56" t="s">
        <v>5</v>
      </c>
      <c r="D78" s="94" t="s">
        <v>317</v>
      </c>
      <c r="E78" s="95"/>
      <c r="F78" s="57"/>
      <c r="G78" s="61"/>
    </row>
    <row r="79" spans="1:7" ht="15.75">
      <c r="A79" s="54">
        <v>90</v>
      </c>
      <c r="B79" s="59" t="s">
        <v>180</v>
      </c>
      <c r="C79" s="56" t="s">
        <v>5</v>
      </c>
      <c r="D79" s="94" t="s">
        <v>270</v>
      </c>
      <c r="E79" s="95"/>
      <c r="F79" s="57"/>
      <c r="G79" s="61"/>
    </row>
    <row r="80" spans="1:7" ht="15.75">
      <c r="A80" s="54">
        <v>91</v>
      </c>
      <c r="B80" s="59" t="s">
        <v>94</v>
      </c>
      <c r="C80" s="56" t="s">
        <v>5</v>
      </c>
      <c r="D80" s="94" t="s">
        <v>319</v>
      </c>
      <c r="E80" s="95"/>
      <c r="F80" s="57"/>
      <c r="G80" s="61"/>
    </row>
    <row r="81" spans="1:7" ht="15.75">
      <c r="A81" s="54">
        <v>92</v>
      </c>
      <c r="B81" s="59"/>
      <c r="C81" s="56"/>
      <c r="D81" s="60"/>
      <c r="E81" s="60"/>
      <c r="F81" s="57"/>
      <c r="G81" s="61"/>
    </row>
    <row r="82" spans="1:7" ht="47.25" customHeight="1">
      <c r="A82" s="54">
        <v>93</v>
      </c>
      <c r="B82" s="59" t="s">
        <v>92</v>
      </c>
      <c r="C82" s="56" t="s">
        <v>5</v>
      </c>
      <c r="D82" s="96" t="s">
        <v>264</v>
      </c>
      <c r="E82" s="97"/>
      <c r="F82" s="51"/>
      <c r="G82" s="61"/>
    </row>
    <row r="83" spans="1:7" ht="15.75">
      <c r="A83" s="54">
        <v>94</v>
      </c>
      <c r="B83" s="59" t="s">
        <v>64</v>
      </c>
      <c r="C83" s="56" t="s">
        <v>5</v>
      </c>
      <c r="D83" s="94" t="s">
        <v>315</v>
      </c>
      <c r="E83" s="95"/>
      <c r="F83" s="57"/>
      <c r="G83" s="61"/>
    </row>
    <row r="84" spans="1:7" ht="15.75">
      <c r="A84" s="54">
        <v>95</v>
      </c>
      <c r="B84" s="59" t="s">
        <v>93</v>
      </c>
      <c r="C84" s="56" t="s">
        <v>18</v>
      </c>
      <c r="D84" s="60">
        <v>0.11</v>
      </c>
      <c r="E84" s="60">
        <v>0.45</v>
      </c>
      <c r="F84" s="57">
        <v>3640.5</v>
      </c>
      <c r="G84" s="58">
        <f>(D84*6+E84*6)*F84</f>
        <v>12232.080000000002</v>
      </c>
    </row>
    <row r="85" spans="1:7" ht="88.5" customHeight="1">
      <c r="A85" s="54">
        <v>96</v>
      </c>
      <c r="B85" s="59" t="s">
        <v>179</v>
      </c>
      <c r="C85" s="56" t="s">
        <v>5</v>
      </c>
      <c r="D85" s="94" t="s">
        <v>317</v>
      </c>
      <c r="E85" s="95"/>
      <c r="F85" s="57"/>
      <c r="G85" s="61"/>
    </row>
    <row r="86" spans="1:7" ht="15.75">
      <c r="A86" s="54">
        <v>97</v>
      </c>
      <c r="B86" s="59" t="s">
        <v>180</v>
      </c>
      <c r="C86" s="56" t="s">
        <v>5</v>
      </c>
      <c r="D86" s="94" t="s">
        <v>270</v>
      </c>
      <c r="E86" s="95"/>
      <c r="F86" s="57"/>
      <c r="G86" s="61"/>
    </row>
    <row r="87" spans="1:7" ht="31.5" customHeight="1">
      <c r="A87" s="54">
        <v>98</v>
      </c>
      <c r="B87" s="59" t="s">
        <v>94</v>
      </c>
      <c r="C87" s="56" t="s">
        <v>5</v>
      </c>
      <c r="D87" s="94" t="s">
        <v>271</v>
      </c>
      <c r="E87" s="95"/>
      <c r="F87" s="57"/>
      <c r="G87" s="61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9" t="s">
        <v>103</v>
      </c>
      <c r="B1" s="89"/>
      <c r="C1" s="89"/>
      <c r="D1" s="89"/>
    </row>
    <row r="2" spans="1:4" ht="15.75">
      <c r="A2"/>
      <c r="B2" s="18" t="s">
        <v>273</v>
      </c>
      <c r="C2"/>
      <c r="D2"/>
    </row>
    <row r="3" spans="1:4" ht="34.5" customHeight="1">
      <c r="A3" s="39" t="s">
        <v>0</v>
      </c>
      <c r="B3" s="39" t="s">
        <v>1</v>
      </c>
      <c r="C3" s="39" t="s">
        <v>2</v>
      </c>
      <c r="D3" s="39" t="s">
        <v>3</v>
      </c>
    </row>
    <row r="4" spans="1:4" s="6" customFormat="1" ht="19.5" customHeight="1">
      <c r="A4" s="40">
        <v>1</v>
      </c>
      <c r="B4" s="41" t="s">
        <v>4</v>
      </c>
      <c r="C4" s="42" t="s">
        <v>5</v>
      </c>
      <c r="D4" s="42" t="s">
        <v>293</v>
      </c>
    </row>
    <row r="5" spans="1:4" s="6" customFormat="1" ht="19.5" customHeight="1">
      <c r="A5" s="40">
        <v>2</v>
      </c>
      <c r="B5" s="41" t="s">
        <v>95</v>
      </c>
      <c r="C5" s="42" t="s">
        <v>5</v>
      </c>
      <c r="D5" s="42" t="s">
        <v>232</v>
      </c>
    </row>
    <row r="6" spans="1:4" s="6" customFormat="1" ht="19.5" customHeight="1">
      <c r="A6" s="40">
        <v>3</v>
      </c>
      <c r="B6" s="41" t="s">
        <v>95</v>
      </c>
      <c r="C6" s="42"/>
      <c r="D6" s="42" t="s">
        <v>241</v>
      </c>
    </row>
    <row r="7" spans="1:4" s="6" customFormat="1" ht="19.5" customHeight="1">
      <c r="A7" s="40">
        <v>4</v>
      </c>
      <c r="B7" s="41" t="s">
        <v>96</v>
      </c>
      <c r="C7" s="42" t="s">
        <v>5</v>
      </c>
      <c r="D7" s="42" t="s">
        <v>242</v>
      </c>
    </row>
    <row r="8" spans="1:4" s="6" customFormat="1" ht="19.5" customHeight="1">
      <c r="A8" s="40">
        <v>5</v>
      </c>
      <c r="B8" s="41" t="s">
        <v>64</v>
      </c>
      <c r="C8" s="42" t="s">
        <v>5</v>
      </c>
      <c r="D8" s="42" t="s">
        <v>34</v>
      </c>
    </row>
    <row r="9" spans="1:4" s="6" customFormat="1" ht="34.5" customHeight="1">
      <c r="A9" s="40">
        <v>6</v>
      </c>
      <c r="B9" s="41" t="s">
        <v>294</v>
      </c>
      <c r="C9" s="42" t="s">
        <v>295</v>
      </c>
      <c r="D9" s="42">
        <v>32.76</v>
      </c>
    </row>
    <row r="10" spans="1:4" s="6" customFormat="1" ht="34.5" customHeight="1">
      <c r="A10" s="40">
        <v>7</v>
      </c>
      <c r="B10" s="41" t="s">
        <v>296</v>
      </c>
      <c r="C10" s="42" t="s">
        <v>295</v>
      </c>
      <c r="D10" s="42">
        <v>27.86</v>
      </c>
    </row>
    <row r="11" spans="1:4" s="6" customFormat="1" ht="51" customHeight="1">
      <c r="A11" s="40">
        <v>8</v>
      </c>
      <c r="B11" s="41" t="s">
        <v>98</v>
      </c>
      <c r="C11" s="42" t="s">
        <v>5</v>
      </c>
      <c r="D11" s="42" t="s">
        <v>248</v>
      </c>
    </row>
    <row r="12" spans="1:4" s="6" customFormat="1" ht="19.5" customHeight="1">
      <c r="A12" s="40">
        <v>9</v>
      </c>
      <c r="B12" s="41" t="s">
        <v>99</v>
      </c>
      <c r="C12" s="42" t="s">
        <v>5</v>
      </c>
      <c r="D12" s="42" t="s">
        <v>297</v>
      </c>
    </row>
    <row r="13" spans="1:4" s="6" customFormat="1" ht="33" customHeight="1">
      <c r="A13" s="40">
        <v>10</v>
      </c>
      <c r="B13" s="41" t="s">
        <v>100</v>
      </c>
      <c r="C13" s="42" t="s">
        <v>5</v>
      </c>
      <c r="D13" s="43" t="s">
        <v>298</v>
      </c>
    </row>
    <row r="14" spans="1:4" s="6" customFormat="1" ht="33" customHeight="1">
      <c r="A14" s="40">
        <v>11</v>
      </c>
      <c r="B14" s="41" t="s">
        <v>101</v>
      </c>
      <c r="C14" s="42" t="s">
        <v>5</v>
      </c>
      <c r="D14" s="42" t="s">
        <v>299</v>
      </c>
    </row>
    <row r="15" spans="1:4" s="6" customFormat="1" ht="26.25" customHeight="1">
      <c r="A15" s="40">
        <v>12</v>
      </c>
      <c r="B15" s="41" t="s">
        <v>245</v>
      </c>
      <c r="C15" s="42" t="s">
        <v>300</v>
      </c>
      <c r="D15" s="42">
        <v>6.4</v>
      </c>
    </row>
    <row r="16" spans="1:4" ht="22.5" customHeight="1">
      <c r="A16" s="40">
        <v>13</v>
      </c>
      <c r="B16" s="41" t="s">
        <v>246</v>
      </c>
      <c r="C16" s="42" t="s">
        <v>300</v>
      </c>
      <c r="D16" s="42">
        <v>6.4</v>
      </c>
    </row>
    <row r="17" spans="1:4" ht="27" customHeight="1">
      <c r="A17" s="40">
        <v>14</v>
      </c>
      <c r="B17" s="41" t="s">
        <v>247</v>
      </c>
      <c r="C17" s="42" t="s">
        <v>301</v>
      </c>
      <c r="D17" s="42">
        <v>0.012</v>
      </c>
    </row>
    <row r="18" spans="1:4" ht="94.5">
      <c r="A18" s="40">
        <v>15</v>
      </c>
      <c r="B18" s="41" t="s">
        <v>102</v>
      </c>
      <c r="C18" s="42" t="s">
        <v>5</v>
      </c>
      <c r="D18" s="63" t="s">
        <v>302</v>
      </c>
    </row>
    <row r="19" spans="1:4" ht="15.75">
      <c r="A19" s="40">
        <v>16</v>
      </c>
      <c r="B19" s="41" t="s">
        <v>95</v>
      </c>
      <c r="C19" s="42" t="s">
        <v>5</v>
      </c>
      <c r="D19" s="44" t="s">
        <v>232</v>
      </c>
    </row>
    <row r="20" spans="1:4" ht="15.75">
      <c r="A20" s="40">
        <v>17</v>
      </c>
      <c r="B20" s="41" t="s">
        <v>95</v>
      </c>
      <c r="C20" s="42"/>
      <c r="D20" s="42" t="s">
        <v>241</v>
      </c>
    </row>
    <row r="21" spans="1:4" ht="15.75">
      <c r="A21" s="40">
        <v>18</v>
      </c>
      <c r="B21" s="41" t="s">
        <v>96</v>
      </c>
      <c r="C21" s="42" t="s">
        <v>5</v>
      </c>
      <c r="D21" s="42" t="s">
        <v>242</v>
      </c>
    </row>
    <row r="22" spans="1:4" ht="15.75">
      <c r="A22" s="40">
        <v>19</v>
      </c>
      <c r="B22" s="41" t="s">
        <v>64</v>
      </c>
      <c r="C22" s="42" t="s">
        <v>5</v>
      </c>
      <c r="D22" s="42" t="s">
        <v>34</v>
      </c>
    </row>
    <row r="23" spans="1:4" ht="31.5">
      <c r="A23" s="40">
        <v>20</v>
      </c>
      <c r="B23" s="41" t="s">
        <v>243</v>
      </c>
      <c r="C23" s="42" t="s">
        <v>295</v>
      </c>
      <c r="D23" s="42">
        <v>32.76</v>
      </c>
    </row>
    <row r="24" spans="1:4" ht="31.5">
      <c r="A24" s="40">
        <v>21</v>
      </c>
      <c r="B24" s="41" t="s">
        <v>244</v>
      </c>
      <c r="C24" s="42" t="s">
        <v>295</v>
      </c>
      <c r="D24" s="45">
        <v>27.86</v>
      </c>
    </row>
    <row r="25" spans="1:4" ht="31.5">
      <c r="A25" s="40">
        <v>22</v>
      </c>
      <c r="B25" s="41" t="s">
        <v>98</v>
      </c>
      <c r="C25" s="42" t="s">
        <v>5</v>
      </c>
      <c r="D25" s="42" t="s">
        <v>248</v>
      </c>
    </row>
    <row r="26" spans="1:4" ht="31.5">
      <c r="A26" s="40">
        <v>23</v>
      </c>
      <c r="B26" s="41" t="s">
        <v>99</v>
      </c>
      <c r="C26" s="42" t="s">
        <v>5</v>
      </c>
      <c r="D26" s="42" t="s">
        <v>249</v>
      </c>
    </row>
    <row r="27" spans="1:4" ht="47.25">
      <c r="A27" s="40">
        <v>24</v>
      </c>
      <c r="B27" s="41" t="s">
        <v>100</v>
      </c>
      <c r="C27" s="42" t="s">
        <v>5</v>
      </c>
      <c r="D27" s="63" t="s">
        <v>298</v>
      </c>
    </row>
    <row r="28" spans="1:4" ht="15.75">
      <c r="A28" s="40">
        <v>25</v>
      </c>
      <c r="B28" s="41" t="s">
        <v>101</v>
      </c>
      <c r="C28" s="42" t="s">
        <v>5</v>
      </c>
      <c r="D28" s="42" t="s">
        <v>303</v>
      </c>
    </row>
    <row r="29" spans="1:4" ht="20.25" customHeight="1">
      <c r="A29" s="40">
        <v>26</v>
      </c>
      <c r="B29" s="41" t="s">
        <v>245</v>
      </c>
      <c r="C29" s="42" t="s">
        <v>300</v>
      </c>
      <c r="D29" s="42">
        <v>6.4</v>
      </c>
    </row>
    <row r="30" spans="1:4" ht="20.25" customHeight="1">
      <c r="A30" s="40">
        <v>27</v>
      </c>
      <c r="B30" s="41" t="s">
        <v>246</v>
      </c>
      <c r="C30" s="42" t="s">
        <v>300</v>
      </c>
      <c r="D30" s="42">
        <v>6.4</v>
      </c>
    </row>
    <row r="31" spans="1:4" ht="20.25" customHeight="1">
      <c r="A31" s="40">
        <v>28</v>
      </c>
      <c r="B31" s="41" t="s">
        <v>247</v>
      </c>
      <c r="C31" s="42" t="s">
        <v>5</v>
      </c>
      <c r="D31" s="42">
        <v>0.012</v>
      </c>
    </row>
    <row r="32" spans="1:4" ht="108.75" customHeight="1">
      <c r="A32" s="40">
        <v>29</v>
      </c>
      <c r="B32" s="41" t="s">
        <v>102</v>
      </c>
      <c r="C32" s="42" t="s">
        <v>5</v>
      </c>
      <c r="D32" s="63" t="s">
        <v>302</v>
      </c>
    </row>
    <row r="33" spans="1:4" ht="15.75">
      <c r="A33" s="40">
        <v>74</v>
      </c>
      <c r="B33" s="41" t="s">
        <v>95</v>
      </c>
      <c r="C33" s="42" t="s">
        <v>5</v>
      </c>
      <c r="D33" s="42" t="s">
        <v>233</v>
      </c>
    </row>
    <row r="34" spans="1:4" ht="15.75">
      <c r="A34" s="40">
        <v>75</v>
      </c>
      <c r="B34" s="41" t="s">
        <v>96</v>
      </c>
      <c r="C34" s="42" t="s">
        <v>5</v>
      </c>
      <c r="D34" s="42" t="s">
        <v>250</v>
      </c>
    </row>
    <row r="35" spans="1:4" ht="15.75">
      <c r="A35" s="40">
        <v>76</v>
      </c>
      <c r="B35" s="41" t="s">
        <v>64</v>
      </c>
      <c r="C35" s="42" t="s">
        <v>5</v>
      </c>
      <c r="D35" s="42" t="s">
        <v>288</v>
      </c>
    </row>
    <row r="36" spans="1:4" ht="31.5">
      <c r="A36" s="40">
        <v>77</v>
      </c>
      <c r="B36" s="41" t="s">
        <v>97</v>
      </c>
      <c r="C36" s="42" t="s">
        <v>304</v>
      </c>
      <c r="D36" s="42">
        <v>3.37</v>
      </c>
    </row>
    <row r="37" spans="1:4" ht="31.5">
      <c r="A37" s="40">
        <v>78</v>
      </c>
      <c r="B37" s="41" t="s">
        <v>98</v>
      </c>
      <c r="C37" s="42" t="s">
        <v>5</v>
      </c>
      <c r="D37" s="42" t="s">
        <v>305</v>
      </c>
    </row>
    <row r="38" spans="1:4" ht="31.5">
      <c r="A38" s="40">
        <v>79</v>
      </c>
      <c r="B38" s="41" t="s">
        <v>99</v>
      </c>
      <c r="C38" s="42" t="s">
        <v>5</v>
      </c>
      <c r="D38" s="42" t="s">
        <v>306</v>
      </c>
    </row>
    <row r="39" spans="1:4" ht="47.25">
      <c r="A39" s="40">
        <v>80</v>
      </c>
      <c r="B39" s="41" t="s">
        <v>100</v>
      </c>
      <c r="C39" s="42" t="s">
        <v>5</v>
      </c>
      <c r="D39" s="42" t="s">
        <v>307</v>
      </c>
    </row>
    <row r="40" spans="1:4" ht="15.75">
      <c r="A40" s="40">
        <v>81</v>
      </c>
      <c r="B40" s="41" t="s">
        <v>101</v>
      </c>
      <c r="C40" s="42" t="s">
        <v>5</v>
      </c>
      <c r="D40" s="42" t="s">
        <v>299</v>
      </c>
    </row>
    <row r="41" spans="1:4" ht="31.5">
      <c r="A41" s="40">
        <v>82</v>
      </c>
      <c r="B41" s="41" t="s">
        <v>181</v>
      </c>
      <c r="C41" s="42"/>
      <c r="D41" s="42" t="s">
        <v>231</v>
      </c>
    </row>
    <row r="42" spans="1:4" ht="31.5">
      <c r="A42" s="40">
        <v>83</v>
      </c>
      <c r="B42" s="41" t="s">
        <v>182</v>
      </c>
      <c r="C42" s="42" t="s">
        <v>308</v>
      </c>
      <c r="D42" s="42">
        <v>2.88</v>
      </c>
    </row>
    <row r="43" spans="1:4" ht="104.25" customHeight="1">
      <c r="A43" s="40">
        <v>84</v>
      </c>
      <c r="B43" s="41" t="s">
        <v>102</v>
      </c>
      <c r="C43" s="42" t="s">
        <v>5</v>
      </c>
      <c r="D43" s="46" t="s">
        <v>309</v>
      </c>
    </row>
    <row r="44" spans="1:4" ht="15.75">
      <c r="A44" s="40">
        <v>85</v>
      </c>
      <c r="B44" s="41" t="s">
        <v>95</v>
      </c>
      <c r="C44" s="42" t="s">
        <v>5</v>
      </c>
      <c r="D44" s="42" t="s">
        <v>233</v>
      </c>
    </row>
    <row r="45" spans="1:4" ht="15.75">
      <c r="A45" s="40">
        <v>86</v>
      </c>
      <c r="B45" s="41" t="s">
        <v>96</v>
      </c>
      <c r="C45" s="42" t="s">
        <v>5</v>
      </c>
      <c r="D45" s="42" t="s">
        <v>250</v>
      </c>
    </row>
    <row r="46" spans="1:4" ht="15.75">
      <c r="A46" s="40">
        <v>87</v>
      </c>
      <c r="B46" s="41" t="s">
        <v>64</v>
      </c>
      <c r="C46" s="42" t="s">
        <v>5</v>
      </c>
      <c r="D46" s="42" t="s">
        <v>288</v>
      </c>
    </row>
    <row r="47" spans="1:4" ht="31.5">
      <c r="A47" s="40">
        <v>88</v>
      </c>
      <c r="B47" s="41" t="s">
        <v>97</v>
      </c>
      <c r="C47" s="42" t="s">
        <v>304</v>
      </c>
      <c r="D47" s="42">
        <v>3.53</v>
      </c>
    </row>
    <row r="48" spans="1:4" ht="31.5">
      <c r="A48" s="40">
        <v>89</v>
      </c>
      <c r="B48" s="41" t="s">
        <v>98</v>
      </c>
      <c r="C48" s="42" t="s">
        <v>5</v>
      </c>
      <c r="D48" s="42" t="s">
        <v>251</v>
      </c>
    </row>
    <row r="49" spans="1:4" ht="31.5">
      <c r="A49" s="40">
        <v>90</v>
      </c>
      <c r="B49" s="41" t="s">
        <v>99</v>
      </c>
      <c r="C49" s="42" t="s">
        <v>5</v>
      </c>
      <c r="D49" s="42" t="s">
        <v>306</v>
      </c>
    </row>
    <row r="50" spans="1:4" ht="47.25">
      <c r="A50" s="40">
        <v>91</v>
      </c>
      <c r="B50" s="41" t="s">
        <v>100</v>
      </c>
      <c r="C50" s="42" t="s">
        <v>5</v>
      </c>
      <c r="D50" s="42" t="s">
        <v>307</v>
      </c>
    </row>
    <row r="51" spans="1:4" ht="15.75">
      <c r="A51" s="40">
        <v>92</v>
      </c>
      <c r="B51" s="41" t="s">
        <v>101</v>
      </c>
      <c r="C51" s="42" t="s">
        <v>5</v>
      </c>
      <c r="D51" s="42" t="s">
        <v>303</v>
      </c>
    </row>
    <row r="52" spans="1:4" ht="31.5">
      <c r="A52" s="40">
        <v>93</v>
      </c>
      <c r="B52" s="41" t="s">
        <v>181</v>
      </c>
      <c r="C52" s="42"/>
      <c r="D52" s="42" t="s">
        <v>231</v>
      </c>
    </row>
    <row r="53" spans="1:4" ht="31.5">
      <c r="A53" s="40">
        <v>94</v>
      </c>
      <c r="B53" s="41" t="s">
        <v>182</v>
      </c>
      <c r="C53" s="42" t="s">
        <v>308</v>
      </c>
      <c r="D53" s="42">
        <v>2.88</v>
      </c>
    </row>
    <row r="54" spans="1:4" ht="114" customHeight="1">
      <c r="A54" s="40">
        <v>95</v>
      </c>
      <c r="B54" s="41" t="s">
        <v>102</v>
      </c>
      <c r="C54" s="42" t="s">
        <v>5</v>
      </c>
      <c r="D54" s="46" t="s">
        <v>309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8" t="s">
        <v>108</v>
      </c>
      <c r="B1" s="98"/>
      <c r="C1" s="98"/>
      <c r="D1" s="98"/>
    </row>
    <row r="2" ht="15.75">
      <c r="B2" s="18" t="s">
        <v>273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183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184</v>
      </c>
      <c r="C6" s="5" t="s">
        <v>5</v>
      </c>
      <c r="D6" s="5"/>
    </row>
    <row r="7" spans="1:4" s="6" customFormat="1" ht="47.25">
      <c r="A7" s="4" t="s">
        <v>11</v>
      </c>
      <c r="B7" s="7" t="s">
        <v>185</v>
      </c>
      <c r="C7" s="5" t="s">
        <v>7</v>
      </c>
      <c r="D7" s="5"/>
    </row>
    <row r="8" spans="1:4" s="6" customFormat="1" ht="51" customHeight="1">
      <c r="A8" s="92" t="s">
        <v>186</v>
      </c>
      <c r="B8" s="92"/>
      <c r="C8" s="92"/>
      <c r="D8" s="92"/>
    </row>
    <row r="9" spans="1:4" s="6" customFormat="1" ht="19.5" customHeight="1">
      <c r="A9" s="4" t="s">
        <v>12</v>
      </c>
      <c r="B9" s="7" t="s">
        <v>187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188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1" t="s">
        <v>113</v>
      </c>
      <c r="B1" s="91"/>
      <c r="C1" s="91"/>
      <c r="D1" s="91"/>
    </row>
    <row r="2" ht="15.75">
      <c r="B2" s="18" t="s">
        <v>273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2" t="s">
        <v>109</v>
      </c>
      <c r="B5" s="92"/>
      <c r="C5" s="92"/>
      <c r="D5" s="92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1" t="s">
        <v>116</v>
      </c>
      <c r="B1" s="91"/>
      <c r="C1" s="91"/>
      <c r="D1" s="91"/>
    </row>
    <row r="2" ht="15.75">
      <c r="B2" s="18" t="s">
        <v>273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PageLayoutView="0" workbookViewId="0" topLeftCell="A18">
      <selection activeCell="D39" sqref="D26:D39"/>
    </sheetView>
  </sheetViews>
  <sheetFormatPr defaultColWidth="9.140625" defaultRowHeight="15"/>
  <cols>
    <col min="1" max="1" width="5.8515625" style="35" customWidth="1"/>
    <col min="2" max="2" width="47.28125" style="15" customWidth="1"/>
    <col min="3" max="3" width="10.57421875" style="1" customWidth="1"/>
    <col min="4" max="4" width="13.140625" style="24" bestFit="1" customWidth="1"/>
    <col min="5" max="6" width="12.00390625" style="1" bestFit="1" customWidth="1"/>
    <col min="7" max="7" width="9.57421875" style="1" bestFit="1" customWidth="1"/>
    <col min="8" max="8" width="11.28125" style="37" bestFit="1" customWidth="1"/>
    <col min="9" max="16384" width="9.140625" style="1" customWidth="1"/>
  </cols>
  <sheetData>
    <row r="1" spans="1:4" ht="36.75" customHeight="1">
      <c r="A1" s="89" t="s">
        <v>189</v>
      </c>
      <c r="B1" s="89"/>
      <c r="C1" s="89"/>
      <c r="D1" s="89"/>
    </row>
    <row r="2" ht="15.75">
      <c r="B2" s="18" t="s">
        <v>273</v>
      </c>
    </row>
    <row r="3" spans="1:4" ht="35.25" customHeight="1">
      <c r="A3" s="2" t="s">
        <v>0</v>
      </c>
      <c r="B3" s="16" t="s">
        <v>1</v>
      </c>
      <c r="C3" s="2" t="s">
        <v>2</v>
      </c>
      <c r="D3" s="25" t="s">
        <v>3</v>
      </c>
    </row>
    <row r="4" spans="1:8" s="6" customFormat="1" ht="19.5" customHeight="1">
      <c r="A4" s="23">
        <v>1</v>
      </c>
      <c r="B4" s="17" t="s">
        <v>4</v>
      </c>
      <c r="C4" s="5" t="s">
        <v>5</v>
      </c>
      <c r="D4" s="26">
        <v>43186</v>
      </c>
      <c r="H4" s="22"/>
    </row>
    <row r="5" spans="1:8" s="6" customFormat="1" ht="19.5" customHeight="1">
      <c r="A5" s="23">
        <v>2</v>
      </c>
      <c r="B5" s="17" t="s">
        <v>117</v>
      </c>
      <c r="C5" s="5" t="s">
        <v>5</v>
      </c>
      <c r="D5" s="26">
        <v>42736</v>
      </c>
      <c r="H5" s="22"/>
    </row>
    <row r="6" spans="1:8" s="6" customFormat="1" ht="19.5" customHeight="1">
      <c r="A6" s="23">
        <v>3</v>
      </c>
      <c r="B6" s="17" t="s">
        <v>118</v>
      </c>
      <c r="C6" s="5" t="s">
        <v>5</v>
      </c>
      <c r="D6" s="26">
        <v>43100</v>
      </c>
      <c r="H6" s="22"/>
    </row>
    <row r="7" spans="1:8" s="6" customFormat="1" ht="30" customHeight="1">
      <c r="A7" s="35">
        <v>4</v>
      </c>
      <c r="B7" s="102" t="s">
        <v>190</v>
      </c>
      <c r="C7" s="103"/>
      <c r="D7" s="104"/>
      <c r="H7" s="22"/>
    </row>
    <row r="8" spans="1:8" s="6" customFormat="1" ht="30" customHeight="1">
      <c r="A8" s="27">
        <v>5</v>
      </c>
      <c r="B8" s="28" t="s">
        <v>119</v>
      </c>
      <c r="C8" s="27" t="s">
        <v>18</v>
      </c>
      <c r="D8" s="29">
        <v>180452.82</v>
      </c>
      <c r="H8" s="22"/>
    </row>
    <row r="9" spans="1:8" s="6" customFormat="1" ht="19.5" customHeight="1">
      <c r="A9" s="27">
        <v>6</v>
      </c>
      <c r="B9" s="30" t="s">
        <v>129</v>
      </c>
      <c r="C9" s="27" t="s">
        <v>18</v>
      </c>
      <c r="D9" s="29">
        <v>1133.18</v>
      </c>
      <c r="H9" s="22"/>
    </row>
    <row r="10" spans="1:8" s="6" customFormat="1" ht="19.5" customHeight="1">
      <c r="A10" s="27">
        <v>7</v>
      </c>
      <c r="B10" s="30" t="s">
        <v>130</v>
      </c>
      <c r="C10" s="27" t="s">
        <v>18</v>
      </c>
      <c r="D10" s="29">
        <v>141811.78</v>
      </c>
      <c r="H10" s="22"/>
    </row>
    <row r="11" spans="1:8" s="6" customFormat="1" ht="47.25">
      <c r="A11" s="27">
        <v>8</v>
      </c>
      <c r="B11" s="31" t="s">
        <v>274</v>
      </c>
      <c r="C11" s="27" t="s">
        <v>18</v>
      </c>
      <c r="D11" s="32">
        <v>1042458.98</v>
      </c>
      <c r="H11" s="22"/>
    </row>
    <row r="12" spans="1:8" s="6" customFormat="1" ht="19.5" customHeight="1">
      <c r="A12" s="27">
        <v>9</v>
      </c>
      <c r="B12" s="33" t="s">
        <v>275</v>
      </c>
      <c r="C12" s="27" t="s">
        <v>18</v>
      </c>
      <c r="D12" s="29">
        <f>D11-D13-D14</f>
        <v>577421.5099999999</v>
      </c>
      <c r="H12" s="22"/>
    </row>
    <row r="13" spans="1:8" s="6" customFormat="1" ht="19.5" customHeight="1">
      <c r="A13" s="27">
        <v>10</v>
      </c>
      <c r="B13" s="30" t="s">
        <v>131</v>
      </c>
      <c r="C13" s="27" t="s">
        <v>18</v>
      </c>
      <c r="D13" s="29">
        <v>270416.34</v>
      </c>
      <c r="H13" s="22"/>
    </row>
    <row r="14" spans="1:8" s="6" customFormat="1" ht="19.5" customHeight="1">
      <c r="A14" s="27">
        <v>11</v>
      </c>
      <c r="B14" s="30" t="s">
        <v>132</v>
      </c>
      <c r="C14" s="27" t="s">
        <v>18</v>
      </c>
      <c r="D14" s="29">
        <v>194621.13</v>
      </c>
      <c r="H14" s="22"/>
    </row>
    <row r="15" spans="1:8" s="6" customFormat="1" ht="20.25" customHeight="1">
      <c r="A15" s="27">
        <v>12</v>
      </c>
      <c r="B15" s="28" t="s">
        <v>120</v>
      </c>
      <c r="C15" s="27" t="s">
        <v>18</v>
      </c>
      <c r="D15" s="32">
        <f>SUM(D16:D20)</f>
        <v>1072722.81</v>
      </c>
      <c r="H15" s="22"/>
    </row>
    <row r="16" spans="1:8" s="6" customFormat="1" ht="20.25" customHeight="1">
      <c r="A16" s="27">
        <v>13</v>
      </c>
      <c r="B16" s="30" t="s">
        <v>191</v>
      </c>
      <c r="C16" s="27" t="s">
        <v>18</v>
      </c>
      <c r="D16" s="29">
        <v>1072722.81</v>
      </c>
      <c r="H16" s="22"/>
    </row>
    <row r="17" spans="1:8" s="6" customFormat="1" ht="20.25" customHeight="1">
      <c r="A17" s="27">
        <v>14</v>
      </c>
      <c r="B17" s="30" t="s">
        <v>192</v>
      </c>
      <c r="C17" s="27" t="s">
        <v>18</v>
      </c>
      <c r="D17" s="29">
        <v>0</v>
      </c>
      <c r="H17" s="22"/>
    </row>
    <row r="18" spans="1:8" s="6" customFormat="1" ht="20.25" customHeight="1">
      <c r="A18" s="27">
        <v>15</v>
      </c>
      <c r="B18" s="30" t="s">
        <v>133</v>
      </c>
      <c r="C18" s="27" t="s">
        <v>18</v>
      </c>
      <c r="D18" s="29">
        <v>0</v>
      </c>
      <c r="H18" s="22"/>
    </row>
    <row r="19" spans="1:8" s="6" customFormat="1" ht="31.5">
      <c r="A19" s="27">
        <v>16</v>
      </c>
      <c r="B19" s="30" t="s">
        <v>134</v>
      </c>
      <c r="C19" s="27" t="s">
        <v>18</v>
      </c>
      <c r="D19" s="29">
        <v>0</v>
      </c>
      <c r="H19" s="22"/>
    </row>
    <row r="20" spans="1:8" s="6" customFormat="1" ht="20.25" customHeight="1">
      <c r="A20" s="27">
        <v>17</v>
      </c>
      <c r="B20" s="30" t="s">
        <v>135</v>
      </c>
      <c r="C20" s="27" t="s">
        <v>18</v>
      </c>
      <c r="D20" s="29">
        <v>0</v>
      </c>
      <c r="H20" s="22"/>
    </row>
    <row r="21" spans="1:8" s="6" customFormat="1" ht="20.25" customHeight="1">
      <c r="A21" s="27">
        <v>18</v>
      </c>
      <c r="B21" s="28" t="s">
        <v>121</v>
      </c>
      <c r="C21" s="27" t="s">
        <v>18</v>
      </c>
      <c r="D21" s="32">
        <f>D8+D16</f>
        <v>1253175.6300000001</v>
      </c>
      <c r="H21" s="22"/>
    </row>
    <row r="22" spans="1:8" s="6" customFormat="1" ht="30" customHeight="1">
      <c r="A22" s="27">
        <v>19</v>
      </c>
      <c r="B22" s="30" t="s">
        <v>122</v>
      </c>
      <c r="C22" s="27" t="s">
        <v>18</v>
      </c>
      <c r="D22" s="29">
        <f>D8+D13-D27</f>
        <v>-93648.09999999998</v>
      </c>
      <c r="H22" s="22"/>
    </row>
    <row r="23" spans="1:8" s="6" customFormat="1" ht="20.25" customHeight="1">
      <c r="A23" s="27">
        <v>20</v>
      </c>
      <c r="B23" s="30" t="s">
        <v>127</v>
      </c>
      <c r="C23" s="27" t="s">
        <v>18</v>
      </c>
      <c r="D23" s="29">
        <v>0</v>
      </c>
      <c r="H23" s="22"/>
    </row>
    <row r="24" spans="1:8" s="6" customFormat="1" ht="20.25" customHeight="1">
      <c r="A24" s="27">
        <v>21</v>
      </c>
      <c r="B24" s="30" t="s">
        <v>128</v>
      </c>
      <c r="C24" s="27" t="s">
        <v>18</v>
      </c>
      <c r="D24" s="29">
        <v>110414.77</v>
      </c>
      <c r="H24" s="22"/>
    </row>
    <row r="25" spans="1:8" s="6" customFormat="1" ht="30.75" customHeight="1">
      <c r="A25" s="27">
        <v>22</v>
      </c>
      <c r="B25" s="99" t="s">
        <v>276</v>
      </c>
      <c r="C25" s="100"/>
      <c r="D25" s="101"/>
      <c r="E25" s="36" t="s">
        <v>289</v>
      </c>
      <c r="F25" s="36" t="s">
        <v>290</v>
      </c>
      <c r="G25" s="36" t="s">
        <v>291</v>
      </c>
      <c r="H25" s="38" t="s">
        <v>292</v>
      </c>
    </row>
    <row r="26" spans="1:8" s="6" customFormat="1" ht="20.25" customHeight="1">
      <c r="A26" s="27">
        <v>23</v>
      </c>
      <c r="B26" s="34" t="s">
        <v>252</v>
      </c>
      <c r="C26" s="27" t="s">
        <v>5</v>
      </c>
      <c r="D26" s="29">
        <v>194621.13</v>
      </c>
      <c r="E26" s="36">
        <v>4.26</v>
      </c>
      <c r="F26" s="36">
        <v>4.65</v>
      </c>
      <c r="G26" s="36">
        <v>3640.5</v>
      </c>
      <c r="H26" s="38">
        <f>(E26*6+F26*6)*G26</f>
        <v>194621.13</v>
      </c>
    </row>
    <row r="27" spans="1:8" s="6" customFormat="1" ht="20.25" customHeight="1">
      <c r="A27" s="27">
        <v>24</v>
      </c>
      <c r="B27" s="34" t="s">
        <v>254</v>
      </c>
      <c r="C27" s="27" t="s">
        <v>5</v>
      </c>
      <c r="D27" s="29">
        <v>544517.26</v>
      </c>
      <c r="E27" s="36">
        <v>6.23</v>
      </c>
      <c r="F27" s="36">
        <v>6.15</v>
      </c>
      <c r="G27" s="36">
        <v>3640.5</v>
      </c>
      <c r="H27" s="38">
        <f aca="true" t="shared" si="0" ref="H27:H37">(E27*6+F27*6)*G27</f>
        <v>270416.34</v>
      </c>
    </row>
    <row r="28" spans="1:8" s="6" customFormat="1" ht="19.5" customHeight="1">
      <c r="A28" s="27">
        <v>25</v>
      </c>
      <c r="B28" s="34" t="s">
        <v>277</v>
      </c>
      <c r="C28" s="27" t="s">
        <v>5</v>
      </c>
      <c r="D28" s="29">
        <v>0</v>
      </c>
      <c r="E28" s="36">
        <v>0</v>
      </c>
      <c r="F28" s="36">
        <v>0</v>
      </c>
      <c r="G28" s="36">
        <v>3640.5</v>
      </c>
      <c r="H28" s="38">
        <f t="shared" si="0"/>
        <v>0</v>
      </c>
    </row>
    <row r="29" spans="1:8" s="6" customFormat="1" ht="30" customHeight="1">
      <c r="A29" s="27">
        <v>26</v>
      </c>
      <c r="B29" s="34" t="s">
        <v>278</v>
      </c>
      <c r="C29" s="27" t="s">
        <v>5</v>
      </c>
      <c r="D29" s="29">
        <v>0</v>
      </c>
      <c r="E29" s="36">
        <v>0</v>
      </c>
      <c r="F29" s="36">
        <v>0</v>
      </c>
      <c r="G29" s="36">
        <v>3640.5</v>
      </c>
      <c r="H29" s="38">
        <f t="shared" si="0"/>
        <v>0</v>
      </c>
    </row>
    <row r="30" spans="1:8" s="6" customFormat="1" ht="19.5" customHeight="1">
      <c r="A30" s="27">
        <v>27</v>
      </c>
      <c r="B30" s="34" t="s">
        <v>257</v>
      </c>
      <c r="C30" s="27" t="s">
        <v>5</v>
      </c>
      <c r="D30" s="29">
        <v>106156.97999999998</v>
      </c>
      <c r="E30" s="36">
        <v>2.21</v>
      </c>
      <c r="F30" s="36">
        <v>2.65</v>
      </c>
      <c r="G30" s="36">
        <v>3640.5</v>
      </c>
      <c r="H30" s="38">
        <f t="shared" si="0"/>
        <v>106156.97999999998</v>
      </c>
    </row>
    <row r="31" spans="1:8" s="6" customFormat="1" ht="19.5" customHeight="1">
      <c r="A31" s="27">
        <v>28</v>
      </c>
      <c r="B31" s="34" t="s">
        <v>259</v>
      </c>
      <c r="C31" s="27" t="s">
        <v>5</v>
      </c>
      <c r="D31" s="29">
        <v>78197.94</v>
      </c>
      <c r="E31" s="36">
        <v>1.78</v>
      </c>
      <c r="F31" s="36">
        <v>1.8</v>
      </c>
      <c r="G31" s="36">
        <v>3640.5</v>
      </c>
      <c r="H31" s="38">
        <f t="shared" si="0"/>
        <v>78197.94</v>
      </c>
    </row>
    <row r="32" spans="1:8" s="6" customFormat="1" ht="30" customHeight="1">
      <c r="A32" s="27">
        <v>29</v>
      </c>
      <c r="B32" s="34" t="s">
        <v>260</v>
      </c>
      <c r="C32" s="27" t="s">
        <v>5</v>
      </c>
      <c r="D32" s="29">
        <v>197242.29</v>
      </c>
      <c r="E32" s="36">
        <v>4.53</v>
      </c>
      <c r="F32" s="36">
        <v>4.5</v>
      </c>
      <c r="G32" s="36">
        <v>3640.5</v>
      </c>
      <c r="H32" s="38">
        <f t="shared" si="0"/>
        <v>197242.29</v>
      </c>
    </row>
    <row r="33" spans="1:8" s="6" customFormat="1" ht="19.5" customHeight="1">
      <c r="A33" s="27">
        <v>30</v>
      </c>
      <c r="B33" s="34" t="s">
        <v>261</v>
      </c>
      <c r="C33" s="27" t="s">
        <v>5</v>
      </c>
      <c r="D33" s="29">
        <v>2621.16</v>
      </c>
      <c r="E33" s="36">
        <v>0.06</v>
      </c>
      <c r="F33" s="36">
        <v>0.06</v>
      </c>
      <c r="G33" s="36">
        <v>3640.5</v>
      </c>
      <c r="H33" s="38">
        <f t="shared" si="0"/>
        <v>2621.16</v>
      </c>
    </row>
    <row r="34" spans="1:8" s="6" customFormat="1" ht="19.5" customHeight="1">
      <c r="A34" s="27">
        <v>31</v>
      </c>
      <c r="B34" s="34" t="s">
        <v>264</v>
      </c>
      <c r="C34" s="27"/>
      <c r="D34" s="29">
        <v>12232.080000000002</v>
      </c>
      <c r="E34" s="36">
        <v>0.11</v>
      </c>
      <c r="F34" s="36">
        <v>0.45</v>
      </c>
      <c r="G34" s="36">
        <v>3640.5</v>
      </c>
      <c r="H34" s="38">
        <f t="shared" si="0"/>
        <v>12232.080000000002</v>
      </c>
    </row>
    <row r="35" spans="1:8" s="6" customFormat="1" ht="32.25" customHeight="1">
      <c r="A35" s="27">
        <v>32</v>
      </c>
      <c r="B35" s="34" t="s">
        <v>265</v>
      </c>
      <c r="C35" s="27" t="s">
        <v>5</v>
      </c>
      <c r="D35" s="29">
        <v>6116.040000000001</v>
      </c>
      <c r="E35" s="36">
        <v>0.14</v>
      </c>
      <c r="F35" s="36">
        <v>0.14</v>
      </c>
      <c r="G35" s="36">
        <v>3640.5</v>
      </c>
      <c r="H35" s="38">
        <f t="shared" si="0"/>
        <v>6116.040000000001</v>
      </c>
    </row>
    <row r="36" spans="1:8" s="6" customFormat="1" ht="19.5" customHeight="1">
      <c r="A36" s="27">
        <v>33</v>
      </c>
      <c r="B36" s="34" t="s">
        <v>267</v>
      </c>
      <c r="C36" s="27" t="s">
        <v>5</v>
      </c>
      <c r="D36" s="29">
        <v>1747.4399999999998</v>
      </c>
      <c r="E36" s="36">
        <v>0.04</v>
      </c>
      <c r="F36" s="36">
        <v>0.04</v>
      </c>
      <c r="G36" s="36">
        <v>3640.5</v>
      </c>
      <c r="H36" s="38">
        <f t="shared" si="0"/>
        <v>1747.4399999999998</v>
      </c>
    </row>
    <row r="37" spans="1:8" s="6" customFormat="1" ht="31.5">
      <c r="A37" s="27">
        <v>34</v>
      </c>
      <c r="B37" s="34" t="s">
        <v>269</v>
      </c>
      <c r="C37" s="27" t="s">
        <v>5</v>
      </c>
      <c r="D37" s="29">
        <v>169501.68000000002</v>
      </c>
      <c r="E37" s="36">
        <v>3.88</v>
      </c>
      <c r="F37" s="36">
        <v>3.88</v>
      </c>
      <c r="G37" s="36">
        <v>3640.5</v>
      </c>
      <c r="H37" s="38">
        <f t="shared" si="0"/>
        <v>169501.68000000002</v>
      </c>
    </row>
    <row r="38" spans="1:8" s="6" customFormat="1" ht="18.75" customHeight="1">
      <c r="A38" s="27">
        <v>35</v>
      </c>
      <c r="B38" s="34" t="s">
        <v>279</v>
      </c>
      <c r="C38" s="27" t="s">
        <v>5</v>
      </c>
      <c r="D38" s="29">
        <v>1310.58</v>
      </c>
      <c r="F38" s="6">
        <v>0.03</v>
      </c>
      <c r="G38" s="36">
        <v>3640.5</v>
      </c>
      <c r="H38" s="22">
        <f>F38*G38*12</f>
        <v>1310.58</v>
      </c>
    </row>
    <row r="39" spans="1:8" s="6" customFormat="1" ht="18.75" customHeight="1">
      <c r="A39" s="27">
        <v>37</v>
      </c>
      <c r="B39" s="34" t="s">
        <v>280</v>
      </c>
      <c r="C39" s="27" t="s">
        <v>5</v>
      </c>
      <c r="D39" s="29">
        <v>10484.64</v>
      </c>
      <c r="F39" s="6">
        <v>0.24</v>
      </c>
      <c r="G39" s="36">
        <v>3640.5</v>
      </c>
      <c r="H39" s="22">
        <f>F39*G39*12</f>
        <v>10484.64</v>
      </c>
    </row>
    <row r="40" spans="1:8" s="6" customFormat="1" ht="18.75" customHeight="1">
      <c r="A40" s="27">
        <v>38</v>
      </c>
      <c r="B40" s="99" t="s">
        <v>193</v>
      </c>
      <c r="C40" s="100"/>
      <c r="D40" s="101"/>
      <c r="H40" s="22"/>
    </row>
    <row r="41" spans="1:8" s="6" customFormat="1" ht="18.75" customHeight="1">
      <c r="A41" s="27">
        <v>39</v>
      </c>
      <c r="B41" s="30" t="s">
        <v>194</v>
      </c>
      <c r="C41" s="27" t="s">
        <v>6</v>
      </c>
      <c r="D41" s="29">
        <v>0</v>
      </c>
      <c r="H41" s="22"/>
    </row>
    <row r="42" spans="1:8" s="6" customFormat="1" ht="18.75" customHeight="1">
      <c r="A42" s="27">
        <v>40</v>
      </c>
      <c r="B42" s="30" t="s">
        <v>195</v>
      </c>
      <c r="C42" s="27" t="s">
        <v>6</v>
      </c>
      <c r="D42" s="29">
        <v>0</v>
      </c>
      <c r="H42" s="22"/>
    </row>
    <row r="43" spans="1:8" s="6" customFormat="1" ht="31.5">
      <c r="A43" s="27">
        <v>41</v>
      </c>
      <c r="B43" s="30" t="s">
        <v>196</v>
      </c>
      <c r="C43" s="27" t="s">
        <v>6</v>
      </c>
      <c r="D43" s="29">
        <v>0</v>
      </c>
      <c r="H43" s="22"/>
    </row>
    <row r="44" spans="1:8" s="6" customFormat="1" ht="18.75" customHeight="1">
      <c r="A44" s="27">
        <v>42</v>
      </c>
      <c r="B44" s="30" t="s">
        <v>197</v>
      </c>
      <c r="C44" s="27" t="s">
        <v>18</v>
      </c>
      <c r="D44" s="29">
        <v>0</v>
      </c>
      <c r="H44" s="22"/>
    </row>
    <row r="45" spans="1:8" s="6" customFormat="1" ht="18.75" customHeight="1">
      <c r="A45" s="27">
        <v>43</v>
      </c>
      <c r="B45" s="99" t="s">
        <v>123</v>
      </c>
      <c r="C45" s="100"/>
      <c r="D45" s="101"/>
      <c r="H45" s="22"/>
    </row>
    <row r="46" spans="1:8" s="6" customFormat="1" ht="31.5">
      <c r="A46" s="27">
        <v>44</v>
      </c>
      <c r="B46" s="30" t="s">
        <v>124</v>
      </c>
      <c r="C46" s="27" t="s">
        <v>18</v>
      </c>
      <c r="D46" s="29">
        <v>0</v>
      </c>
      <c r="H46" s="22"/>
    </row>
    <row r="47" spans="1:8" s="6" customFormat="1" ht="15.75">
      <c r="A47" s="27">
        <v>45</v>
      </c>
      <c r="B47" s="30" t="s">
        <v>129</v>
      </c>
      <c r="C47" s="27" t="s">
        <v>18</v>
      </c>
      <c r="D47" s="29">
        <v>20947.67</v>
      </c>
      <c r="H47" s="22"/>
    </row>
    <row r="48" spans="1:8" s="6" customFormat="1" ht="18.75" customHeight="1">
      <c r="A48" s="27">
        <v>46</v>
      </c>
      <c r="B48" s="30" t="s">
        <v>130</v>
      </c>
      <c r="C48" s="27" t="s">
        <v>18</v>
      </c>
      <c r="D48" s="29">
        <v>448372.99</v>
      </c>
      <c r="H48" s="22"/>
    </row>
    <row r="49" spans="1:8" s="6" customFormat="1" ht="31.5">
      <c r="A49" s="27">
        <v>47</v>
      </c>
      <c r="B49" s="30" t="s">
        <v>125</v>
      </c>
      <c r="C49" s="27" t="s">
        <v>18</v>
      </c>
      <c r="D49" s="29">
        <v>0</v>
      </c>
      <c r="H49" s="22"/>
    </row>
    <row r="50" spans="1:8" s="6" customFormat="1" ht="18.75" customHeight="1">
      <c r="A50" s="27">
        <v>48</v>
      </c>
      <c r="B50" s="30" t="s">
        <v>129</v>
      </c>
      <c r="C50" s="27" t="s">
        <v>18</v>
      </c>
      <c r="D50" s="29">
        <v>1609.04</v>
      </c>
      <c r="H50" s="22"/>
    </row>
    <row r="51" spans="1:8" s="6" customFormat="1" ht="18.75" customHeight="1">
      <c r="A51" s="27">
        <v>49</v>
      </c>
      <c r="B51" s="30" t="s">
        <v>130</v>
      </c>
      <c r="C51" s="27" t="s">
        <v>18</v>
      </c>
      <c r="D51" s="29">
        <v>375675.37</v>
      </c>
      <c r="H51" s="22"/>
    </row>
    <row r="52" spans="1:8" s="6" customFormat="1" ht="18.75" customHeight="1">
      <c r="A52" s="27">
        <v>50</v>
      </c>
      <c r="B52" s="99" t="s">
        <v>281</v>
      </c>
      <c r="C52" s="100"/>
      <c r="D52" s="101"/>
      <c r="H52" s="22"/>
    </row>
    <row r="53" spans="1:8" s="6" customFormat="1" ht="18.75" customHeight="1">
      <c r="A53" s="27">
        <v>51</v>
      </c>
      <c r="B53" s="105" t="s">
        <v>272</v>
      </c>
      <c r="C53" s="106"/>
      <c r="D53" s="107"/>
      <c r="H53" s="22"/>
    </row>
    <row r="54" spans="1:8" s="6" customFormat="1" ht="18.75" customHeight="1">
      <c r="A54" s="27">
        <v>52</v>
      </c>
      <c r="B54" s="30" t="s">
        <v>126</v>
      </c>
      <c r="C54" s="27" t="s">
        <v>282</v>
      </c>
      <c r="D54" s="29">
        <v>403.72</v>
      </c>
      <c r="H54" s="22"/>
    </row>
    <row r="55" spans="1:8" s="6" customFormat="1" ht="18.75" customHeight="1">
      <c r="A55" s="27">
        <v>53</v>
      </c>
      <c r="B55" s="30" t="s">
        <v>198</v>
      </c>
      <c r="C55" s="27" t="s">
        <v>18</v>
      </c>
      <c r="D55" s="29">
        <v>1063637.66</v>
      </c>
      <c r="H55" s="22"/>
    </row>
    <row r="56" spans="1:8" s="6" customFormat="1" ht="18.75" customHeight="1">
      <c r="A56" s="27">
        <v>54</v>
      </c>
      <c r="B56" s="30" t="s">
        <v>199</v>
      </c>
      <c r="C56" s="27" t="s">
        <v>18</v>
      </c>
      <c r="D56" s="29">
        <f>1084671.97+37844.69</f>
        <v>1122516.66</v>
      </c>
      <c r="H56" s="22"/>
    </row>
    <row r="57" spans="1:8" s="6" customFormat="1" ht="18.75" customHeight="1">
      <c r="A57" s="27">
        <v>55</v>
      </c>
      <c r="B57" s="30" t="s">
        <v>200</v>
      </c>
      <c r="C57" s="27" t="s">
        <v>18</v>
      </c>
      <c r="D57" s="29">
        <f>11479.2+203607.46</f>
        <v>215086.66</v>
      </c>
      <c r="H57" s="22"/>
    </row>
    <row r="58" spans="1:8" s="6" customFormat="1" ht="18.75" customHeight="1">
      <c r="A58" s="27">
        <v>56</v>
      </c>
      <c r="B58" s="99" t="s">
        <v>201</v>
      </c>
      <c r="C58" s="100"/>
      <c r="D58" s="100"/>
      <c r="H58" s="22"/>
    </row>
    <row r="59" spans="1:8" s="6" customFormat="1" ht="18.75" customHeight="1">
      <c r="A59" s="27">
        <v>57</v>
      </c>
      <c r="B59" s="30" t="s">
        <v>194</v>
      </c>
      <c r="C59" s="27" t="s">
        <v>6</v>
      </c>
      <c r="D59" s="29">
        <v>0</v>
      </c>
      <c r="H59" s="22"/>
    </row>
    <row r="60" spans="1:8" s="6" customFormat="1" ht="18.75" customHeight="1">
      <c r="A60" s="27">
        <v>58</v>
      </c>
      <c r="B60" s="30" t="s">
        <v>195</v>
      </c>
      <c r="C60" s="27" t="s">
        <v>6</v>
      </c>
      <c r="D60" s="29">
        <v>0</v>
      </c>
      <c r="H60" s="22"/>
    </row>
    <row r="61" spans="1:8" s="6" customFormat="1" ht="18.75" customHeight="1">
      <c r="A61" s="27">
        <v>59</v>
      </c>
      <c r="B61" s="30" t="s">
        <v>196</v>
      </c>
      <c r="C61" s="27" t="s">
        <v>6</v>
      </c>
      <c r="D61" s="29">
        <v>0</v>
      </c>
      <c r="H61" s="22"/>
    </row>
    <row r="62" spans="1:8" s="6" customFormat="1" ht="18.75" customHeight="1">
      <c r="A62" s="27">
        <v>60</v>
      </c>
      <c r="B62" s="30" t="s">
        <v>197</v>
      </c>
      <c r="C62" s="27" t="s">
        <v>18</v>
      </c>
      <c r="D62" s="29">
        <v>0</v>
      </c>
      <c r="H62" s="22"/>
    </row>
    <row r="63" spans="1:8" s="6" customFormat="1" ht="18.75" customHeight="1">
      <c r="A63" s="27">
        <v>61</v>
      </c>
      <c r="B63" s="105" t="s">
        <v>283</v>
      </c>
      <c r="C63" s="106"/>
      <c r="D63" s="106"/>
      <c r="H63" s="22"/>
    </row>
    <row r="64" spans="1:8" s="6" customFormat="1" ht="18.75" customHeight="1">
      <c r="A64" s="27">
        <v>62</v>
      </c>
      <c r="B64" s="30" t="s">
        <v>126</v>
      </c>
      <c r="C64" s="27" t="s">
        <v>34</v>
      </c>
      <c r="D64" s="29">
        <f>2018.75+7345.14</f>
        <v>9363.89</v>
      </c>
      <c r="H64" s="22"/>
    </row>
    <row r="65" spans="1:8" s="6" customFormat="1" ht="38.25" customHeight="1">
      <c r="A65" s="27">
        <v>63</v>
      </c>
      <c r="B65" s="30" t="s">
        <v>198</v>
      </c>
      <c r="C65" s="27" t="s">
        <v>18</v>
      </c>
      <c r="D65" s="29">
        <f>65593.19+222343.19</f>
        <v>287936.38</v>
      </c>
      <c r="H65" s="22"/>
    </row>
    <row r="66" spans="1:8" s="6" customFormat="1" ht="18.75" customHeight="1">
      <c r="A66" s="27">
        <v>64</v>
      </c>
      <c r="B66" s="30" t="s">
        <v>199</v>
      </c>
      <c r="C66" s="27" t="s">
        <v>18</v>
      </c>
      <c r="D66" s="29">
        <f>56856.38+226495.8</f>
        <v>283352.18</v>
      </c>
      <c r="H66" s="22"/>
    </row>
    <row r="67" spans="1:8" s="6" customFormat="1" ht="18.75" customHeight="1">
      <c r="A67" s="27">
        <v>65</v>
      </c>
      <c r="B67" s="30" t="s">
        <v>200</v>
      </c>
      <c r="C67" s="27" t="s">
        <v>18</v>
      </c>
      <c r="D67" s="29">
        <f>27204.04+25651.24</f>
        <v>52855.28</v>
      </c>
      <c r="H67" s="22"/>
    </row>
    <row r="68" spans="1:8" s="6" customFormat="1" ht="18.75" customHeight="1">
      <c r="A68" s="27">
        <v>66</v>
      </c>
      <c r="B68" s="105" t="s">
        <v>284</v>
      </c>
      <c r="C68" s="106"/>
      <c r="D68" s="107"/>
      <c r="H68" s="22"/>
    </row>
    <row r="69" spans="1:8" s="6" customFormat="1" ht="18.75" customHeight="1">
      <c r="A69" s="27">
        <v>67</v>
      </c>
      <c r="B69" s="30" t="s">
        <v>126</v>
      </c>
      <c r="C69" s="27" t="s">
        <v>34</v>
      </c>
      <c r="D69" s="29">
        <f>2018.75+7345.14</f>
        <v>9363.89</v>
      </c>
      <c r="H69" s="22"/>
    </row>
    <row r="70" spans="1:8" s="6" customFormat="1" ht="18.75" customHeight="1">
      <c r="A70" s="27">
        <v>68</v>
      </c>
      <c r="B70" s="30" t="s">
        <v>198</v>
      </c>
      <c r="C70" s="27" t="s">
        <v>18</v>
      </c>
      <c r="D70" s="29">
        <f>55782.13+204615.35</f>
        <v>260397.48</v>
      </c>
      <c r="H70" s="22"/>
    </row>
    <row r="71" spans="1:8" s="6" customFormat="1" ht="30" customHeight="1">
      <c r="A71" s="27">
        <v>69</v>
      </c>
      <c r="B71" s="30" t="s">
        <v>199</v>
      </c>
      <c r="C71" s="27" t="s">
        <v>18</v>
      </c>
      <c r="D71" s="29">
        <f>50290.75+207944.37</f>
        <v>258235.12</v>
      </c>
      <c r="H71" s="22"/>
    </row>
    <row r="72" spans="1:8" s="6" customFormat="1" ht="19.5" customHeight="1">
      <c r="A72" s="27">
        <v>70</v>
      </c>
      <c r="B72" s="30" t="s">
        <v>200</v>
      </c>
      <c r="C72" s="27" t="s">
        <v>18</v>
      </c>
      <c r="D72" s="29">
        <f>19371.82+21814.53</f>
        <v>41186.35</v>
      </c>
      <c r="H72" s="22"/>
    </row>
    <row r="73" spans="1:8" s="6" customFormat="1" ht="19.5" customHeight="1">
      <c r="A73" s="27">
        <v>71</v>
      </c>
      <c r="B73" s="99" t="s">
        <v>201</v>
      </c>
      <c r="C73" s="100"/>
      <c r="D73" s="100"/>
      <c r="H73" s="22"/>
    </row>
    <row r="74" spans="1:8" s="6" customFormat="1" ht="32.25" customHeight="1">
      <c r="A74" s="27">
        <v>72</v>
      </c>
      <c r="B74" s="30" t="s">
        <v>194</v>
      </c>
      <c r="C74" s="27" t="s">
        <v>6</v>
      </c>
      <c r="D74" s="29">
        <v>0</v>
      </c>
      <c r="H74" s="22"/>
    </row>
    <row r="75" spans="1:8" s="6" customFormat="1" ht="19.5" customHeight="1">
      <c r="A75" s="27">
        <v>73</v>
      </c>
      <c r="B75" s="30" t="s">
        <v>195</v>
      </c>
      <c r="C75" s="27" t="s">
        <v>6</v>
      </c>
      <c r="D75" s="29">
        <v>0</v>
      </c>
      <c r="H75" s="22"/>
    </row>
    <row r="76" spans="1:8" s="6" customFormat="1" ht="19.5" customHeight="1">
      <c r="A76" s="27">
        <v>74</v>
      </c>
      <c r="B76" s="30" t="s">
        <v>196</v>
      </c>
      <c r="C76" s="27" t="s">
        <v>6</v>
      </c>
      <c r="D76" s="29">
        <v>0</v>
      </c>
      <c r="H76" s="22"/>
    </row>
    <row r="77" spans="1:8" s="6" customFormat="1" ht="30" customHeight="1">
      <c r="A77" s="27">
        <v>75</v>
      </c>
      <c r="B77" s="30" t="s">
        <v>197</v>
      </c>
      <c r="C77" s="27" t="s">
        <v>18</v>
      </c>
      <c r="D77" s="29">
        <v>0</v>
      </c>
      <c r="H77" s="22"/>
    </row>
    <row r="78" spans="1:8" s="6" customFormat="1" ht="19.5" customHeight="1">
      <c r="A78" s="27">
        <v>76</v>
      </c>
      <c r="B78" s="99" t="s">
        <v>285</v>
      </c>
      <c r="C78" s="100"/>
      <c r="D78" s="100"/>
      <c r="H78" s="22"/>
    </row>
    <row r="79" spans="1:8" s="6" customFormat="1" ht="19.5" customHeight="1">
      <c r="A79" s="27">
        <v>77</v>
      </c>
      <c r="B79" s="30" t="s">
        <v>126</v>
      </c>
      <c r="C79" s="27" t="s">
        <v>34</v>
      </c>
      <c r="D79" s="29">
        <v>0</v>
      </c>
      <c r="H79" s="22"/>
    </row>
    <row r="80" spans="1:8" s="6" customFormat="1" ht="30" customHeight="1">
      <c r="A80" s="27">
        <v>78</v>
      </c>
      <c r="B80" s="30" t="s">
        <v>198</v>
      </c>
      <c r="C80" s="27" t="s">
        <v>18</v>
      </c>
      <c r="D80" s="29">
        <v>0</v>
      </c>
      <c r="H80" s="22"/>
    </row>
    <row r="81" spans="1:8" s="6" customFormat="1" ht="19.5" customHeight="1">
      <c r="A81" s="27">
        <v>79</v>
      </c>
      <c r="B81" s="30" t="s">
        <v>199</v>
      </c>
      <c r="C81" s="27" t="s">
        <v>18</v>
      </c>
      <c r="D81" s="29">
        <v>0</v>
      </c>
      <c r="H81" s="22"/>
    </row>
    <row r="82" spans="1:8" s="6" customFormat="1" ht="19.5" customHeight="1">
      <c r="A82" s="27">
        <v>80</v>
      </c>
      <c r="B82" s="30" t="s">
        <v>200</v>
      </c>
      <c r="C82" s="27" t="s">
        <v>18</v>
      </c>
      <c r="D82" s="29">
        <v>0</v>
      </c>
      <c r="H82" s="22"/>
    </row>
    <row r="83" spans="1:8" s="6" customFormat="1" ht="30" customHeight="1">
      <c r="A83" s="27">
        <v>81</v>
      </c>
      <c r="B83" s="99" t="s">
        <v>201</v>
      </c>
      <c r="C83" s="100"/>
      <c r="D83" s="100"/>
      <c r="H83" s="22"/>
    </row>
    <row r="84" spans="1:8" s="6" customFormat="1" ht="19.5" customHeight="1">
      <c r="A84" s="27">
        <v>82</v>
      </c>
      <c r="B84" s="30" t="s">
        <v>194</v>
      </c>
      <c r="C84" s="27" t="s">
        <v>6</v>
      </c>
      <c r="D84" s="29">
        <v>0</v>
      </c>
      <c r="H84" s="22"/>
    </row>
    <row r="85" spans="1:8" s="6" customFormat="1" ht="19.5" customHeight="1">
      <c r="A85" s="27">
        <v>83</v>
      </c>
      <c r="B85" s="30" t="s">
        <v>195</v>
      </c>
      <c r="C85" s="27" t="s">
        <v>6</v>
      </c>
      <c r="D85" s="29">
        <v>0</v>
      </c>
      <c r="H85" s="22"/>
    </row>
    <row r="86" spans="1:8" s="6" customFormat="1" ht="19.5" customHeight="1">
      <c r="A86" s="27">
        <v>84</v>
      </c>
      <c r="B86" s="30" t="s">
        <v>196</v>
      </c>
      <c r="C86" s="27" t="s">
        <v>6</v>
      </c>
      <c r="D86" s="29">
        <v>0</v>
      </c>
      <c r="H86" s="22"/>
    </row>
    <row r="87" spans="1:8" s="6" customFormat="1" ht="19.5" customHeight="1">
      <c r="A87" s="27">
        <v>85</v>
      </c>
      <c r="B87" s="30" t="s">
        <v>197</v>
      </c>
      <c r="C87" s="27" t="s">
        <v>18</v>
      </c>
      <c r="D87" s="29">
        <v>0</v>
      </c>
      <c r="H87" s="22"/>
    </row>
    <row r="88" spans="1:8" s="6" customFormat="1" ht="20.25" customHeight="1">
      <c r="A88" s="27">
        <v>86</v>
      </c>
      <c r="B88" s="99" t="s">
        <v>286</v>
      </c>
      <c r="C88" s="100"/>
      <c r="D88" s="100"/>
      <c r="H88" s="22"/>
    </row>
    <row r="89" spans="1:8" s="6" customFormat="1" ht="20.25" customHeight="1">
      <c r="A89" s="27">
        <v>87</v>
      </c>
      <c r="B89" s="30" t="s">
        <v>126</v>
      </c>
      <c r="C89" s="27" t="s">
        <v>282</v>
      </c>
      <c r="D89" s="29">
        <v>0</v>
      </c>
      <c r="H89" s="22"/>
    </row>
    <row r="90" spans="1:8" s="6" customFormat="1" ht="30" customHeight="1">
      <c r="A90" s="27">
        <v>88</v>
      </c>
      <c r="B90" s="30" t="s">
        <v>198</v>
      </c>
      <c r="C90" s="27" t="s">
        <v>18</v>
      </c>
      <c r="D90" s="29">
        <v>0</v>
      </c>
      <c r="H90" s="22"/>
    </row>
    <row r="91" spans="1:8" s="6" customFormat="1" ht="30" customHeight="1">
      <c r="A91" s="27">
        <v>89</v>
      </c>
      <c r="B91" s="30" t="s">
        <v>199</v>
      </c>
      <c r="C91" s="27" t="s">
        <v>18</v>
      </c>
      <c r="D91" s="29">
        <v>0</v>
      </c>
      <c r="H91" s="22"/>
    </row>
    <row r="92" spans="1:8" s="6" customFormat="1" ht="35.25" customHeight="1">
      <c r="A92" s="27">
        <v>90</v>
      </c>
      <c r="B92" s="30" t="s">
        <v>200</v>
      </c>
      <c r="C92" s="27" t="s">
        <v>18</v>
      </c>
      <c r="D92" s="29">
        <v>0</v>
      </c>
      <c r="H92" s="22"/>
    </row>
    <row r="93" spans="1:8" s="6" customFormat="1" ht="48" customHeight="1">
      <c r="A93" s="27">
        <v>91</v>
      </c>
      <c r="B93" s="99" t="s">
        <v>201</v>
      </c>
      <c r="C93" s="100"/>
      <c r="D93" s="100"/>
      <c r="H93" s="22"/>
    </row>
    <row r="94" spans="1:8" s="6" customFormat="1" ht="30" customHeight="1">
      <c r="A94" s="27">
        <v>92</v>
      </c>
      <c r="B94" s="30" t="s">
        <v>194</v>
      </c>
      <c r="C94" s="27" t="s">
        <v>6</v>
      </c>
      <c r="D94" s="29">
        <v>0</v>
      </c>
      <c r="H94" s="22"/>
    </row>
    <row r="95" spans="1:8" s="6" customFormat="1" ht="19.5" customHeight="1">
      <c r="A95" s="27">
        <v>93</v>
      </c>
      <c r="B95" s="30" t="s">
        <v>195</v>
      </c>
      <c r="C95" s="27" t="s">
        <v>6</v>
      </c>
      <c r="D95" s="29">
        <v>0</v>
      </c>
      <c r="H95" s="22"/>
    </row>
    <row r="96" spans="1:8" s="6" customFormat="1" ht="19.5" customHeight="1">
      <c r="A96" s="27">
        <v>94</v>
      </c>
      <c r="B96" s="30" t="s">
        <v>196</v>
      </c>
      <c r="C96" s="27" t="s">
        <v>6</v>
      </c>
      <c r="D96" s="29">
        <v>0</v>
      </c>
      <c r="H96" s="22"/>
    </row>
    <row r="97" spans="1:8" s="6" customFormat="1" ht="32.25" customHeight="1">
      <c r="A97" s="27">
        <v>95</v>
      </c>
      <c r="B97" s="30" t="s">
        <v>197</v>
      </c>
      <c r="C97" s="27" t="s">
        <v>18</v>
      </c>
      <c r="D97" s="29">
        <v>0</v>
      </c>
      <c r="H97" s="22"/>
    </row>
    <row r="98" spans="1:8" s="6" customFormat="1" ht="19.5" customHeight="1">
      <c r="A98" s="27">
        <v>96</v>
      </c>
      <c r="B98" s="105" t="s">
        <v>287</v>
      </c>
      <c r="C98" s="106"/>
      <c r="D98" s="107"/>
      <c r="H98" s="22"/>
    </row>
    <row r="99" spans="1:8" s="6" customFormat="1" ht="30" customHeight="1">
      <c r="A99" s="27">
        <v>97</v>
      </c>
      <c r="B99" s="30" t="s">
        <v>126</v>
      </c>
      <c r="C99" s="27" t="s">
        <v>288</v>
      </c>
      <c r="D99" s="29">
        <f>105596</f>
        <v>105596</v>
      </c>
      <c r="H99" s="22"/>
    </row>
    <row r="100" spans="1:8" s="6" customFormat="1" ht="33" customHeight="1">
      <c r="A100" s="27">
        <v>98</v>
      </c>
      <c r="B100" s="30" t="s">
        <v>198</v>
      </c>
      <c r="C100" s="27" t="s">
        <v>18</v>
      </c>
      <c r="D100" s="29">
        <v>520294.98</v>
      </c>
      <c r="H100" s="22"/>
    </row>
    <row r="101" spans="1:8" s="6" customFormat="1" ht="19.5" customHeight="1">
      <c r="A101" s="27">
        <v>99</v>
      </c>
      <c r="B101" s="30" t="s">
        <v>199</v>
      </c>
      <c r="C101" s="27" t="s">
        <v>18</v>
      </c>
      <c r="D101" s="29">
        <v>521521.53</v>
      </c>
      <c r="H101" s="22"/>
    </row>
    <row r="102" spans="1:8" s="6" customFormat="1" ht="32.25" customHeight="1">
      <c r="A102" s="27">
        <v>100</v>
      </c>
      <c r="B102" s="30" t="s">
        <v>200</v>
      </c>
      <c r="C102" s="27" t="s">
        <v>18</v>
      </c>
      <c r="D102" s="29">
        <v>66547.08</v>
      </c>
      <c r="H102" s="22"/>
    </row>
    <row r="103" spans="1:4" ht="15.75">
      <c r="A103" s="27">
        <v>101</v>
      </c>
      <c r="B103" s="99" t="s">
        <v>201</v>
      </c>
      <c r="C103" s="100"/>
      <c r="D103" s="101"/>
    </row>
    <row r="104" spans="1:4" ht="15.75">
      <c r="A104" s="27">
        <v>102</v>
      </c>
      <c r="B104" s="30" t="s">
        <v>194</v>
      </c>
      <c r="C104" s="27" t="s">
        <v>6</v>
      </c>
      <c r="D104" s="29">
        <v>0</v>
      </c>
    </row>
    <row r="105" spans="1:4" ht="15.75">
      <c r="A105" s="27">
        <v>103</v>
      </c>
      <c r="B105" s="30" t="s">
        <v>195</v>
      </c>
      <c r="C105" s="27" t="s">
        <v>6</v>
      </c>
      <c r="D105" s="29">
        <v>0</v>
      </c>
    </row>
    <row r="106" spans="1:4" ht="31.5">
      <c r="A106" s="27">
        <v>104</v>
      </c>
      <c r="B106" s="30" t="s">
        <v>196</v>
      </c>
      <c r="C106" s="27" t="s">
        <v>6</v>
      </c>
      <c r="D106" s="29">
        <v>0</v>
      </c>
    </row>
    <row r="107" spans="1:4" ht="15.75">
      <c r="A107" s="27">
        <v>105</v>
      </c>
      <c r="B107" s="30" t="s">
        <v>197</v>
      </c>
      <c r="C107" s="27" t="s">
        <v>18</v>
      </c>
      <c r="D107" s="29">
        <v>0</v>
      </c>
    </row>
    <row r="108" spans="1:4" ht="15.75">
      <c r="A108" s="27">
        <v>106</v>
      </c>
      <c r="B108" s="99" t="s">
        <v>202</v>
      </c>
      <c r="C108" s="100"/>
      <c r="D108" s="101"/>
    </row>
    <row r="109" spans="1:4" ht="31.5">
      <c r="A109" s="27">
        <v>107</v>
      </c>
      <c r="B109" s="30" t="s">
        <v>203</v>
      </c>
      <c r="C109" s="27" t="s">
        <v>6</v>
      </c>
      <c r="D109" s="29"/>
    </row>
    <row r="110" spans="1:4" ht="15.75">
      <c r="A110" s="27">
        <v>108</v>
      </c>
      <c r="B110" s="30" t="s">
        <v>204</v>
      </c>
      <c r="C110" s="27" t="s">
        <v>6</v>
      </c>
      <c r="D110" s="29"/>
    </row>
    <row r="111" spans="1:4" ht="31.5">
      <c r="A111" s="27">
        <v>109</v>
      </c>
      <c r="B111" s="30" t="s">
        <v>205</v>
      </c>
      <c r="C111" s="27" t="s">
        <v>18</v>
      </c>
      <c r="D111" s="29"/>
    </row>
  </sheetData>
  <sheetProtection/>
  <mergeCells count="18">
    <mergeCell ref="B73:D73"/>
    <mergeCell ref="A1:D1"/>
    <mergeCell ref="B45:D45"/>
    <mergeCell ref="B52:D52"/>
    <mergeCell ref="B53:D53"/>
    <mergeCell ref="B58:D58"/>
    <mergeCell ref="B63:D63"/>
    <mergeCell ref="B68:D68"/>
    <mergeCell ref="B108:D108"/>
    <mergeCell ref="B7:D7"/>
    <mergeCell ref="B78:D78"/>
    <mergeCell ref="B83:D83"/>
    <mergeCell ref="B88:D88"/>
    <mergeCell ref="B93:D93"/>
    <mergeCell ref="B98:D98"/>
    <mergeCell ref="B103:D103"/>
    <mergeCell ref="B25:D25"/>
    <mergeCell ref="B40:D40"/>
  </mergeCells>
  <printOptions/>
  <pageMargins left="0.7086614173228347" right="0.7086614173228347" top="0.11811023622047245" bottom="0" header="0.31496062992125984" footer="0.31496062992125984"/>
  <pageSetup fitToHeight="3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5">
      <selection activeCell="D22" sqref="D22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4" bestFit="1" customWidth="1"/>
    <col min="5" max="5" width="7.00390625" style="24" customWidth="1"/>
    <col min="6" max="6" width="11.00390625" style="65" hidden="1" customWidth="1" outlineLevel="1"/>
    <col min="7" max="8" width="10.421875" style="65" hidden="1" customWidth="1" outlineLevel="1"/>
    <col min="9" max="9" width="11.421875" style="65" hidden="1" customWidth="1" outlineLevel="1"/>
    <col min="10" max="10" width="12.140625" style="66" hidden="1" customWidth="1" outlineLevel="1"/>
    <col min="11" max="11" width="11.28125" style="67" bestFit="1" customWidth="1" collapsed="1"/>
    <col min="12" max="12" width="9.140625" style="47" customWidth="1"/>
    <col min="13" max="16384" width="9.140625" style="1" customWidth="1"/>
  </cols>
  <sheetData>
    <row r="1" spans="1:5" ht="15.75">
      <c r="A1" s="89" t="s">
        <v>189</v>
      </c>
      <c r="B1" s="89"/>
      <c r="C1" s="89"/>
      <c r="D1" s="89"/>
      <c r="E1" s="64"/>
    </row>
    <row r="2" spans="2:4" ht="15.75">
      <c r="B2" s="109" t="s">
        <v>329</v>
      </c>
      <c r="C2" s="109"/>
      <c r="D2" s="109"/>
    </row>
    <row r="3" spans="1:11" ht="31.5">
      <c r="A3" s="27" t="s">
        <v>0</v>
      </c>
      <c r="B3" s="28" t="s">
        <v>1</v>
      </c>
      <c r="C3" s="68" t="s">
        <v>2</v>
      </c>
      <c r="D3" s="32" t="s">
        <v>3</v>
      </c>
      <c r="E3" s="69"/>
      <c r="H3" s="35"/>
      <c r="I3" s="35"/>
      <c r="J3" s="70"/>
      <c r="K3" s="47"/>
    </row>
    <row r="4" spans="1:256" ht="15.75">
      <c r="A4" s="27">
        <v>1</v>
      </c>
      <c r="B4" s="28" t="s">
        <v>4</v>
      </c>
      <c r="C4" s="27" t="s">
        <v>5</v>
      </c>
      <c r="D4" s="71" t="s">
        <v>320</v>
      </c>
      <c r="E4" s="72"/>
      <c r="H4" s="35"/>
      <c r="I4" s="35"/>
      <c r="J4" s="70"/>
      <c r="K4" s="4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7">
        <v>2</v>
      </c>
      <c r="B5" s="28" t="s">
        <v>117</v>
      </c>
      <c r="C5" s="27" t="s">
        <v>5</v>
      </c>
      <c r="D5" s="71" t="s">
        <v>321</v>
      </c>
      <c r="E5" s="72"/>
      <c r="H5" s="35"/>
      <c r="I5" s="35"/>
      <c r="J5" s="70"/>
      <c r="K5" s="4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7">
        <v>3</v>
      </c>
      <c r="B6" s="28" t="s">
        <v>118</v>
      </c>
      <c r="C6" s="27" t="s">
        <v>5</v>
      </c>
      <c r="D6" s="71" t="s">
        <v>322</v>
      </c>
      <c r="E6" s="72"/>
      <c r="H6" s="35"/>
      <c r="I6" s="35"/>
      <c r="J6" s="70"/>
      <c r="K6" s="4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7">
        <v>4</v>
      </c>
      <c r="B7" s="99" t="s">
        <v>323</v>
      </c>
      <c r="C7" s="100"/>
      <c r="D7" s="101"/>
      <c r="E7" s="73"/>
      <c r="H7" s="35"/>
      <c r="I7" s="35"/>
      <c r="J7" s="70"/>
      <c r="K7" s="4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7">
        <v>5</v>
      </c>
      <c r="B8" s="28" t="s">
        <v>119</v>
      </c>
      <c r="C8" s="27" t="s">
        <v>18</v>
      </c>
      <c r="D8" s="74">
        <v>0</v>
      </c>
      <c r="E8" s="75"/>
      <c r="H8" s="35"/>
      <c r="I8" s="35"/>
      <c r="J8" s="70"/>
      <c r="K8" s="4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7">
        <v>6</v>
      </c>
      <c r="B9" s="30" t="s">
        <v>129</v>
      </c>
      <c r="C9" s="27" t="s">
        <v>18</v>
      </c>
      <c r="D9" s="74">
        <v>0</v>
      </c>
      <c r="E9" s="75"/>
      <c r="H9" s="35"/>
      <c r="I9" s="35"/>
      <c r="J9" s="70"/>
      <c r="K9" s="4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7">
        <v>7</v>
      </c>
      <c r="B10" s="30" t="s">
        <v>130</v>
      </c>
      <c r="C10" s="27" t="s">
        <v>18</v>
      </c>
      <c r="D10" s="74">
        <v>6964.11</v>
      </c>
      <c r="E10" s="75"/>
      <c r="H10" s="35"/>
      <c r="I10" s="35"/>
      <c r="J10" s="70"/>
      <c r="K10" s="4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7">
        <v>8</v>
      </c>
      <c r="B11" s="31" t="s">
        <v>274</v>
      </c>
      <c r="C11" s="27" t="s">
        <v>18</v>
      </c>
      <c r="D11" s="76">
        <v>48212.64</v>
      </c>
      <c r="E11" s="69"/>
      <c r="H11" s="35"/>
      <c r="I11" s="35"/>
      <c r="J11" s="70"/>
      <c r="K11" s="4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7">
        <v>9</v>
      </c>
      <c r="B12" s="33" t="s">
        <v>275</v>
      </c>
      <c r="C12" s="27" t="s">
        <v>18</v>
      </c>
      <c r="D12" s="29">
        <f>D11-D13-D14</f>
        <v>23936.507999999998</v>
      </c>
      <c r="E12" s="75"/>
      <c r="H12" s="35"/>
      <c r="I12" s="35"/>
      <c r="J12" s="70"/>
      <c r="K12" s="4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7">
        <v>10</v>
      </c>
      <c r="B13" s="30" t="s">
        <v>131</v>
      </c>
      <c r="C13" s="27" t="s">
        <v>18</v>
      </c>
      <c r="D13" s="29">
        <f>J27</f>
        <v>12677.939999999999</v>
      </c>
      <c r="E13" s="75"/>
      <c r="H13" s="35"/>
      <c r="I13" s="35"/>
      <c r="J13" s="70"/>
      <c r="K13" s="4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7">
        <v>11</v>
      </c>
      <c r="B14" s="30" t="s">
        <v>132</v>
      </c>
      <c r="C14" s="27" t="s">
        <v>18</v>
      </c>
      <c r="D14" s="29">
        <f>J26</f>
        <v>11598.192</v>
      </c>
      <c r="E14" s="75"/>
      <c r="H14" s="35"/>
      <c r="I14" s="35"/>
      <c r="J14" s="70"/>
      <c r="K14" s="4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7">
        <v>12</v>
      </c>
      <c r="B15" s="28" t="s">
        <v>120</v>
      </c>
      <c r="C15" s="27" t="s">
        <v>18</v>
      </c>
      <c r="D15" s="32">
        <v>50770.68</v>
      </c>
      <c r="E15" s="69"/>
      <c r="H15" s="35"/>
      <c r="I15" s="35"/>
      <c r="J15" s="70"/>
      <c r="K15" s="4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7">
        <v>13</v>
      </c>
      <c r="B16" s="30" t="s">
        <v>191</v>
      </c>
      <c r="C16" s="27" t="s">
        <v>18</v>
      </c>
      <c r="D16" s="29">
        <f>D15</f>
        <v>50770.68</v>
      </c>
      <c r="E16" s="75"/>
      <c r="H16" s="35"/>
      <c r="I16" s="35"/>
      <c r="J16" s="70"/>
      <c r="K16" s="4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7">
        <v>14</v>
      </c>
      <c r="B17" s="30" t="s">
        <v>192</v>
      </c>
      <c r="C17" s="27" t="s">
        <v>18</v>
      </c>
      <c r="D17" s="29">
        <v>0</v>
      </c>
      <c r="E17" s="75"/>
      <c r="H17" s="35"/>
      <c r="I17" s="35"/>
      <c r="J17" s="70"/>
      <c r="K17" s="4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7">
        <v>15</v>
      </c>
      <c r="B18" s="30" t="s">
        <v>133</v>
      </c>
      <c r="C18" s="27" t="s">
        <v>18</v>
      </c>
      <c r="D18" s="29">
        <v>0</v>
      </c>
      <c r="E18" s="75"/>
      <c r="H18" s="35"/>
      <c r="I18" s="35"/>
      <c r="J18" s="70"/>
      <c r="K18" s="4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7">
        <v>16</v>
      </c>
      <c r="B19" s="30" t="s">
        <v>134</v>
      </c>
      <c r="C19" s="27" t="s">
        <v>18</v>
      </c>
      <c r="D19" s="29">
        <v>0</v>
      </c>
      <c r="E19" s="75"/>
      <c r="H19" s="35"/>
      <c r="I19" s="35"/>
      <c r="J19" s="70"/>
      <c r="K19" s="4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7">
        <v>17</v>
      </c>
      <c r="B20" s="30" t="s">
        <v>135</v>
      </c>
      <c r="C20" s="27" t="s">
        <v>18</v>
      </c>
      <c r="D20" s="29">
        <v>0</v>
      </c>
      <c r="E20" s="75"/>
      <c r="H20" s="35"/>
      <c r="I20" s="35"/>
      <c r="J20" s="70"/>
      <c r="K20" s="4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7">
        <v>18</v>
      </c>
      <c r="B21" s="28" t="s">
        <v>121</v>
      </c>
      <c r="C21" s="27" t="s">
        <v>18</v>
      </c>
      <c r="D21" s="32">
        <f>D8+D15</f>
        <v>50770.68</v>
      </c>
      <c r="E21" s="69"/>
      <c r="H21" s="35"/>
      <c r="I21" s="35"/>
      <c r="J21" s="70"/>
      <c r="K21" s="4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7">
        <v>19</v>
      </c>
      <c r="B22" s="30" t="s">
        <v>122</v>
      </c>
      <c r="C22" s="27" t="s">
        <v>18</v>
      </c>
      <c r="D22" s="29">
        <f>D8+D13-D27</f>
        <v>12405.189999999999</v>
      </c>
      <c r="E22" s="75"/>
      <c r="F22" s="77"/>
      <c r="G22" s="77"/>
      <c r="H22" s="78"/>
      <c r="I22" s="78"/>
      <c r="J22" s="79"/>
      <c r="K22" s="4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7">
        <v>20</v>
      </c>
      <c r="B23" s="30" t="s">
        <v>127</v>
      </c>
      <c r="C23" s="27" t="s">
        <v>18</v>
      </c>
      <c r="D23" s="29">
        <v>0</v>
      </c>
      <c r="E23" s="75"/>
      <c r="F23" s="77"/>
      <c r="G23" s="77"/>
      <c r="H23" s="78"/>
      <c r="I23" s="78"/>
      <c r="J23" s="79"/>
      <c r="K23" s="4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7">
        <v>21</v>
      </c>
      <c r="B24" s="30" t="s">
        <v>128</v>
      </c>
      <c r="C24" s="27" t="s">
        <v>18</v>
      </c>
      <c r="D24" s="29">
        <v>4406.07</v>
      </c>
      <c r="E24" s="75"/>
      <c r="F24" s="80" t="s">
        <v>324</v>
      </c>
      <c r="G24" s="80" t="s">
        <v>325</v>
      </c>
      <c r="H24" s="81"/>
      <c r="I24" s="81" t="s">
        <v>291</v>
      </c>
      <c r="J24" s="82" t="s">
        <v>292</v>
      </c>
      <c r="K24" s="4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7">
        <v>22</v>
      </c>
      <c r="B25" s="83" t="s">
        <v>276</v>
      </c>
      <c r="C25" s="27" t="s">
        <v>18</v>
      </c>
      <c r="D25" s="84">
        <f>SUM(D26:D42)</f>
        <v>48230.545999999995</v>
      </c>
      <c r="E25" s="73"/>
      <c r="F25" s="80">
        <f>SUM(F26:F38)</f>
        <v>24.319999999999997</v>
      </c>
      <c r="G25" s="80">
        <f>SUM(G26:G38)</f>
        <v>25.659999999999997</v>
      </c>
      <c r="H25" s="81"/>
      <c r="I25" s="81"/>
      <c r="J25" s="82"/>
      <c r="K25" s="4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7">
        <v>23</v>
      </c>
      <c r="B26" s="34" t="s">
        <v>252</v>
      </c>
      <c r="C26" s="27" t="s">
        <v>18</v>
      </c>
      <c r="D26" s="29">
        <f>J26</f>
        <v>11598.192</v>
      </c>
      <c r="E26" s="75"/>
      <c r="F26" s="80">
        <v>4.65</v>
      </c>
      <c r="G26" s="80">
        <v>4.91</v>
      </c>
      <c r="H26" s="81"/>
      <c r="I26" s="85">
        <v>202.2</v>
      </c>
      <c r="J26" s="82">
        <f>F26*6*I26+G26*6*I26</f>
        <v>11598.192</v>
      </c>
      <c r="K26" s="4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7">
        <v>24</v>
      </c>
      <c r="B27" s="34" t="s">
        <v>254</v>
      </c>
      <c r="C27" s="27" t="s">
        <v>18</v>
      </c>
      <c r="D27" s="29">
        <v>272.75</v>
      </c>
      <c r="E27" s="75"/>
      <c r="F27" s="80">
        <v>5.05</v>
      </c>
      <c r="G27" s="80">
        <v>5.4</v>
      </c>
      <c r="H27" s="81"/>
      <c r="I27" s="82">
        <f>I26</f>
        <v>202.2</v>
      </c>
      <c r="J27" s="82">
        <f aca="true" t="shared" si="0" ref="J27:J42">F27*6*I27+G27*6*I27</f>
        <v>12677.939999999999</v>
      </c>
      <c r="K27" s="4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7">
        <v>25</v>
      </c>
      <c r="B28" s="34" t="s">
        <v>277</v>
      </c>
      <c r="C28" s="27" t="s">
        <v>18</v>
      </c>
      <c r="D28" s="29">
        <f>J28</f>
        <v>0</v>
      </c>
      <c r="E28" s="75"/>
      <c r="F28" s="80"/>
      <c r="G28" s="80"/>
      <c r="H28" s="81"/>
      <c r="I28" s="82">
        <f>I26</f>
        <v>202.2</v>
      </c>
      <c r="J28" s="82">
        <f t="shared" si="0"/>
        <v>0</v>
      </c>
      <c r="K28" s="4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7">
        <v>26</v>
      </c>
      <c r="B29" s="34" t="s">
        <v>278</v>
      </c>
      <c r="C29" s="27" t="s">
        <v>18</v>
      </c>
      <c r="D29" s="29">
        <f aca="true" t="shared" si="1" ref="D29:D42">J29</f>
        <v>0</v>
      </c>
      <c r="E29" s="75"/>
      <c r="F29" s="80"/>
      <c r="G29" s="80"/>
      <c r="H29" s="81"/>
      <c r="I29" s="82">
        <f>I26</f>
        <v>202.2</v>
      </c>
      <c r="J29" s="82">
        <f t="shared" si="0"/>
        <v>0</v>
      </c>
      <c r="K29" s="4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7">
        <v>27</v>
      </c>
      <c r="B30" s="34" t="s">
        <v>257</v>
      </c>
      <c r="C30" s="27" t="s">
        <v>18</v>
      </c>
      <c r="D30" s="29">
        <f t="shared" si="1"/>
        <v>6490.62</v>
      </c>
      <c r="E30" s="75"/>
      <c r="F30" s="80">
        <v>2.6</v>
      </c>
      <c r="G30" s="80">
        <v>2.75</v>
      </c>
      <c r="H30" s="81"/>
      <c r="I30" s="82">
        <f aca="true" t="shared" si="2" ref="I30:I42">I29</f>
        <v>202.2</v>
      </c>
      <c r="J30" s="82">
        <f t="shared" si="0"/>
        <v>6490.62</v>
      </c>
      <c r="K30" s="4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7">
        <v>28</v>
      </c>
      <c r="B31" s="34" t="s">
        <v>259</v>
      </c>
      <c r="C31" s="27" t="s">
        <v>18</v>
      </c>
      <c r="D31" s="29">
        <f t="shared" si="1"/>
        <v>2183.7599999999998</v>
      </c>
      <c r="E31" s="75"/>
      <c r="F31" s="80">
        <v>0.8</v>
      </c>
      <c r="G31" s="80">
        <v>1</v>
      </c>
      <c r="H31" s="81"/>
      <c r="I31" s="82">
        <f t="shared" si="2"/>
        <v>202.2</v>
      </c>
      <c r="J31" s="82">
        <f t="shared" si="0"/>
        <v>2183.7599999999998</v>
      </c>
      <c r="K31" s="4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7">
        <v>29</v>
      </c>
      <c r="B32" s="34" t="s">
        <v>260</v>
      </c>
      <c r="C32" s="27" t="s">
        <v>18</v>
      </c>
      <c r="D32" s="29">
        <f t="shared" si="1"/>
        <v>10494.18</v>
      </c>
      <c r="E32" s="75"/>
      <c r="F32" s="80">
        <v>4.15</v>
      </c>
      <c r="G32" s="80">
        <v>4.5</v>
      </c>
      <c r="H32" s="81"/>
      <c r="I32" s="82">
        <f t="shared" si="2"/>
        <v>202.2</v>
      </c>
      <c r="J32" s="82">
        <f t="shared" si="0"/>
        <v>10494.18</v>
      </c>
      <c r="K32" s="4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7">
        <v>30</v>
      </c>
      <c r="B33" s="34" t="s">
        <v>261</v>
      </c>
      <c r="C33" s="27" t="s">
        <v>18</v>
      </c>
      <c r="D33" s="29">
        <f t="shared" si="1"/>
        <v>145.58399999999997</v>
      </c>
      <c r="E33" s="75"/>
      <c r="F33" s="80">
        <v>0.06</v>
      </c>
      <c r="G33" s="80">
        <v>0.06</v>
      </c>
      <c r="H33" s="81"/>
      <c r="I33" s="82">
        <f t="shared" si="2"/>
        <v>202.2</v>
      </c>
      <c r="J33" s="82">
        <f t="shared" si="0"/>
        <v>145.58399999999997</v>
      </c>
      <c r="K33" s="4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7"/>
      <c r="B34" s="34" t="s">
        <v>264</v>
      </c>
      <c r="C34" s="27" t="s">
        <v>18</v>
      </c>
      <c r="D34" s="29">
        <f t="shared" si="1"/>
        <v>1116.144</v>
      </c>
      <c r="E34" s="75"/>
      <c r="F34" s="80">
        <v>0.45</v>
      </c>
      <c r="G34" s="80">
        <v>0.47</v>
      </c>
      <c r="H34" s="81"/>
      <c r="I34" s="82">
        <f t="shared" si="2"/>
        <v>202.2</v>
      </c>
      <c r="J34" s="82">
        <f t="shared" si="0"/>
        <v>1116.144</v>
      </c>
      <c r="K34" s="4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7">
        <v>32</v>
      </c>
      <c r="B35" s="34" t="s">
        <v>265</v>
      </c>
      <c r="C35" s="27" t="s">
        <v>18</v>
      </c>
      <c r="D35" s="29">
        <f t="shared" si="1"/>
        <v>351.828</v>
      </c>
      <c r="E35" s="75"/>
      <c r="F35" s="80">
        <v>0.14</v>
      </c>
      <c r="G35" s="80">
        <v>0.15</v>
      </c>
      <c r="H35" s="81"/>
      <c r="I35" s="82">
        <f t="shared" si="2"/>
        <v>202.2</v>
      </c>
      <c r="J35" s="82">
        <f t="shared" si="0"/>
        <v>351.828</v>
      </c>
      <c r="K35" s="4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7">
        <v>33</v>
      </c>
      <c r="B36" s="34" t="s">
        <v>267</v>
      </c>
      <c r="C36" s="27" t="s">
        <v>18</v>
      </c>
      <c r="D36" s="29">
        <f t="shared" si="1"/>
        <v>97.056</v>
      </c>
      <c r="E36" s="75"/>
      <c r="F36" s="80">
        <v>0.04</v>
      </c>
      <c r="G36" s="80">
        <v>0.04</v>
      </c>
      <c r="H36" s="81"/>
      <c r="I36" s="82">
        <f t="shared" si="2"/>
        <v>202.2</v>
      </c>
      <c r="J36" s="82">
        <f t="shared" si="0"/>
        <v>97.056</v>
      </c>
      <c r="K36" s="4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7">
        <v>34</v>
      </c>
      <c r="B37" s="34" t="s">
        <v>269</v>
      </c>
      <c r="C37" s="27" t="s">
        <v>18</v>
      </c>
      <c r="D37" s="29">
        <f t="shared" si="1"/>
        <v>11840.832</v>
      </c>
      <c r="E37" s="75"/>
      <c r="F37" s="80">
        <v>4.88</v>
      </c>
      <c r="G37" s="80">
        <v>4.88</v>
      </c>
      <c r="H37" s="81"/>
      <c r="I37" s="82">
        <f t="shared" si="2"/>
        <v>202.2</v>
      </c>
      <c r="J37" s="82">
        <f t="shared" si="0"/>
        <v>11840.832</v>
      </c>
      <c r="K37" s="4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7"/>
      <c r="B38" s="34" t="s">
        <v>326</v>
      </c>
      <c r="C38" s="27" t="s">
        <v>18</v>
      </c>
      <c r="D38" s="29">
        <f t="shared" si="1"/>
        <v>3639.6</v>
      </c>
      <c r="E38" s="75"/>
      <c r="F38" s="80">
        <v>1.5</v>
      </c>
      <c r="G38" s="80">
        <v>1.5</v>
      </c>
      <c r="H38" s="81"/>
      <c r="I38" s="82">
        <f t="shared" si="2"/>
        <v>202.2</v>
      </c>
      <c r="J38" s="82">
        <f t="shared" si="0"/>
        <v>3639.6</v>
      </c>
      <c r="K38" s="4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7">
        <v>35</v>
      </c>
      <c r="B39" s="34" t="s">
        <v>279</v>
      </c>
      <c r="C39" s="27" t="s">
        <v>18</v>
      </c>
      <c r="D39" s="29">
        <f t="shared" si="1"/>
        <v>0</v>
      </c>
      <c r="E39" s="75"/>
      <c r="F39" s="80"/>
      <c r="G39" s="80"/>
      <c r="H39" s="81"/>
      <c r="I39" s="82">
        <f t="shared" si="2"/>
        <v>202.2</v>
      </c>
      <c r="J39" s="82">
        <f t="shared" si="0"/>
        <v>0</v>
      </c>
      <c r="K39" s="4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7">
        <v>36</v>
      </c>
      <c r="B40" s="34" t="s">
        <v>327</v>
      </c>
      <c r="C40" s="27" t="s">
        <v>18</v>
      </c>
      <c r="D40" s="29">
        <f t="shared" si="1"/>
        <v>0</v>
      </c>
      <c r="E40" s="75"/>
      <c r="F40" s="80"/>
      <c r="G40" s="80"/>
      <c r="H40" s="81"/>
      <c r="I40" s="82">
        <f t="shared" si="2"/>
        <v>202.2</v>
      </c>
      <c r="J40" s="82">
        <f t="shared" si="0"/>
        <v>0</v>
      </c>
      <c r="K40" s="4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7"/>
      <c r="B41" s="34"/>
      <c r="C41" s="27" t="s">
        <v>18</v>
      </c>
      <c r="D41" s="29">
        <f t="shared" si="1"/>
        <v>0</v>
      </c>
      <c r="E41" s="75"/>
      <c r="F41" s="80"/>
      <c r="G41" s="80"/>
      <c r="H41" s="81"/>
      <c r="I41" s="82">
        <f t="shared" si="2"/>
        <v>202.2</v>
      </c>
      <c r="J41" s="82">
        <f t="shared" si="0"/>
        <v>0</v>
      </c>
      <c r="K41" s="4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7">
        <v>37</v>
      </c>
      <c r="B42" s="34" t="s">
        <v>280</v>
      </c>
      <c r="C42" s="27" t="s">
        <v>18</v>
      </c>
      <c r="D42" s="29">
        <f t="shared" si="1"/>
        <v>0</v>
      </c>
      <c r="E42" s="75"/>
      <c r="F42" s="80"/>
      <c r="G42" s="80"/>
      <c r="H42" s="81"/>
      <c r="I42" s="82">
        <f t="shared" si="2"/>
        <v>202.2</v>
      </c>
      <c r="J42" s="82">
        <f t="shared" si="0"/>
        <v>0</v>
      </c>
      <c r="K42" s="4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7">
        <v>38</v>
      </c>
      <c r="B43" s="99" t="s">
        <v>193</v>
      </c>
      <c r="C43" s="100"/>
      <c r="D43" s="101"/>
      <c r="E43" s="73"/>
      <c r="H43" s="35"/>
      <c r="I43" s="35"/>
      <c r="J43" s="70"/>
      <c r="K43" s="47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7">
        <v>39</v>
      </c>
      <c r="B44" s="30" t="s">
        <v>194</v>
      </c>
      <c r="C44" s="27" t="s">
        <v>6</v>
      </c>
      <c r="D44" s="29">
        <v>0</v>
      </c>
      <c r="E44" s="75"/>
      <c r="H44" s="35"/>
      <c r="I44" s="35"/>
      <c r="J44" s="70"/>
      <c r="K44" s="47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7">
        <v>40</v>
      </c>
      <c r="B45" s="30" t="s">
        <v>195</v>
      </c>
      <c r="C45" s="27" t="s">
        <v>6</v>
      </c>
      <c r="D45" s="29">
        <v>0</v>
      </c>
      <c r="E45" s="75"/>
      <c r="H45" s="35"/>
      <c r="I45" s="35"/>
      <c r="J45" s="70"/>
      <c r="K45" s="47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7">
        <v>41</v>
      </c>
      <c r="B46" s="30" t="s">
        <v>196</v>
      </c>
      <c r="C46" s="27" t="s">
        <v>6</v>
      </c>
      <c r="D46" s="29">
        <v>0</v>
      </c>
      <c r="E46" s="75"/>
      <c r="H46" s="35"/>
      <c r="I46" s="35"/>
      <c r="J46" s="70"/>
      <c r="K46" s="4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7">
        <v>42</v>
      </c>
      <c r="B47" s="30" t="s">
        <v>197</v>
      </c>
      <c r="C47" s="27" t="s">
        <v>18</v>
      </c>
      <c r="D47" s="29">
        <v>0</v>
      </c>
      <c r="E47" s="75"/>
      <c r="F47" s="65" t="s">
        <v>328</v>
      </c>
      <c r="H47" s="35"/>
      <c r="I47" s="35"/>
      <c r="J47" s="70"/>
      <c r="K47" s="4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7">
        <v>50</v>
      </c>
      <c r="B48" s="99" t="s">
        <v>281</v>
      </c>
      <c r="C48" s="100"/>
      <c r="D48" s="101"/>
      <c r="E48" s="73"/>
      <c r="H48" s="35"/>
      <c r="I48" s="35"/>
      <c r="J48" s="70"/>
      <c r="K48" s="4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7">
        <v>51</v>
      </c>
      <c r="B49" s="105" t="s">
        <v>272</v>
      </c>
      <c r="C49" s="106"/>
      <c r="D49" s="107"/>
      <c r="E49" s="86"/>
      <c r="H49" s="35"/>
      <c r="I49" s="35"/>
      <c r="J49" s="70"/>
      <c r="K49" s="4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7">
        <v>52</v>
      </c>
      <c r="B50" s="30" t="s">
        <v>126</v>
      </c>
      <c r="C50" s="27" t="s">
        <v>282</v>
      </c>
      <c r="D50" s="29"/>
      <c r="E50" s="75"/>
      <c r="H50" s="35"/>
      <c r="I50" s="35"/>
      <c r="J50" s="70"/>
      <c r="K50" s="4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7">
        <v>53</v>
      </c>
      <c r="B51" s="30" t="s">
        <v>198</v>
      </c>
      <c r="C51" s="27" t="s">
        <v>18</v>
      </c>
      <c r="D51" s="29"/>
      <c r="E51" s="75"/>
      <c r="H51" s="35"/>
      <c r="I51" s="35"/>
      <c r="J51" s="70"/>
      <c r="K51" s="4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7">
        <v>54</v>
      </c>
      <c r="B52" s="30" t="s">
        <v>199</v>
      </c>
      <c r="C52" s="27" t="s">
        <v>18</v>
      </c>
      <c r="D52" s="29"/>
      <c r="E52" s="75"/>
      <c r="H52" s="35"/>
      <c r="I52" s="35"/>
      <c r="J52" s="70"/>
      <c r="K52" s="4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7">
        <v>55</v>
      </c>
      <c r="B53" s="30" t="s">
        <v>200</v>
      </c>
      <c r="C53" s="27" t="s">
        <v>18</v>
      </c>
      <c r="D53" s="29"/>
      <c r="E53" s="75"/>
      <c r="H53" s="35"/>
      <c r="I53" s="35"/>
      <c r="J53" s="70"/>
      <c r="K53" s="4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7">
        <v>60</v>
      </c>
      <c r="B54" s="99" t="s">
        <v>201</v>
      </c>
      <c r="C54" s="100"/>
      <c r="D54" s="100"/>
      <c r="E54" s="73"/>
      <c r="H54" s="35"/>
      <c r="I54" s="35"/>
      <c r="J54" s="70"/>
      <c r="K54" s="4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7">
        <v>61</v>
      </c>
      <c r="B55" s="30" t="s">
        <v>194</v>
      </c>
      <c r="C55" s="27" t="s">
        <v>6</v>
      </c>
      <c r="D55" s="29">
        <v>0</v>
      </c>
      <c r="E55" s="75"/>
      <c r="H55" s="35"/>
      <c r="I55" s="35"/>
      <c r="J55" s="70"/>
      <c r="K55" s="4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7">
        <v>62</v>
      </c>
      <c r="B56" s="30" t="s">
        <v>195</v>
      </c>
      <c r="C56" s="27" t="s">
        <v>6</v>
      </c>
      <c r="D56" s="29">
        <v>0</v>
      </c>
      <c r="E56" s="75"/>
      <c r="H56" s="35"/>
      <c r="I56" s="35"/>
      <c r="J56" s="70"/>
      <c r="K56" s="4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7">
        <v>63</v>
      </c>
      <c r="B57" s="30" t="s">
        <v>196</v>
      </c>
      <c r="C57" s="27" t="s">
        <v>6</v>
      </c>
      <c r="D57" s="29">
        <v>0</v>
      </c>
      <c r="E57" s="75"/>
      <c r="H57" s="35"/>
      <c r="I57" s="35"/>
      <c r="J57" s="70"/>
      <c r="K57" s="4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7">
        <v>64</v>
      </c>
      <c r="B58" s="30" t="s">
        <v>197</v>
      </c>
      <c r="C58" s="27" t="s">
        <v>18</v>
      </c>
      <c r="D58" s="29">
        <v>0</v>
      </c>
      <c r="E58" s="75"/>
      <c r="F58" s="65" t="s">
        <v>328</v>
      </c>
      <c r="H58" s="35"/>
      <c r="I58" s="35"/>
      <c r="J58" s="70"/>
      <c r="K58" s="4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7">
        <v>65</v>
      </c>
      <c r="B59" s="105" t="s">
        <v>283</v>
      </c>
      <c r="C59" s="106"/>
      <c r="D59" s="106"/>
      <c r="E59" s="86"/>
      <c r="H59" s="35"/>
      <c r="I59" s="35"/>
      <c r="J59" s="70"/>
      <c r="K59" s="4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7">
        <v>66</v>
      </c>
      <c r="B60" s="30" t="s">
        <v>126</v>
      </c>
      <c r="C60" s="27" t="s">
        <v>34</v>
      </c>
      <c r="D60" s="29"/>
      <c r="E60" s="75"/>
      <c r="H60" s="35"/>
      <c r="I60" s="35"/>
      <c r="J60" s="70"/>
      <c r="K60" s="4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7">
        <v>67</v>
      </c>
      <c r="B61" s="30" t="s">
        <v>198</v>
      </c>
      <c r="C61" s="27" t="s">
        <v>18</v>
      </c>
      <c r="D61" s="29"/>
      <c r="E61" s="75"/>
      <c r="H61" s="35"/>
      <c r="I61" s="35"/>
      <c r="J61" s="70"/>
      <c r="K61" s="4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7">
        <v>68</v>
      </c>
      <c r="B62" s="30" t="s">
        <v>199</v>
      </c>
      <c r="C62" s="27" t="s">
        <v>18</v>
      </c>
      <c r="D62" s="29"/>
      <c r="E62" s="75"/>
      <c r="H62" s="35"/>
      <c r="I62" s="35"/>
      <c r="J62" s="70"/>
      <c r="K62" s="4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7">
        <v>69</v>
      </c>
      <c r="B63" s="30" t="s">
        <v>200</v>
      </c>
      <c r="C63" s="27" t="s">
        <v>18</v>
      </c>
      <c r="D63" s="29"/>
      <c r="E63" s="75"/>
      <c r="H63" s="35"/>
      <c r="I63" s="35"/>
      <c r="J63" s="70"/>
      <c r="K63" s="4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7">
        <v>70</v>
      </c>
      <c r="B64" s="105" t="s">
        <v>284</v>
      </c>
      <c r="C64" s="106"/>
      <c r="D64" s="107"/>
      <c r="E64" s="86"/>
      <c r="H64" s="35"/>
      <c r="I64" s="35"/>
      <c r="J64" s="70"/>
      <c r="K64" s="47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7">
        <v>71</v>
      </c>
      <c r="B65" s="30" t="s">
        <v>126</v>
      </c>
      <c r="C65" s="27" t="s">
        <v>34</v>
      </c>
      <c r="D65" s="29"/>
      <c r="E65" s="75"/>
      <c r="H65" s="35"/>
      <c r="I65" s="35"/>
      <c r="J65" s="70"/>
      <c r="K65" s="47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7">
        <v>72</v>
      </c>
      <c r="B66" s="30" t="s">
        <v>198</v>
      </c>
      <c r="C66" s="27" t="s">
        <v>18</v>
      </c>
      <c r="D66" s="29"/>
      <c r="E66" s="75"/>
      <c r="H66" s="35"/>
      <c r="I66" s="35"/>
      <c r="J66" s="70"/>
      <c r="K66" s="47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7">
        <v>73</v>
      </c>
      <c r="B67" s="30" t="s">
        <v>199</v>
      </c>
      <c r="C67" s="27" t="s">
        <v>18</v>
      </c>
      <c r="D67" s="29"/>
      <c r="E67" s="75"/>
      <c r="H67" s="35"/>
      <c r="I67" s="35"/>
      <c r="J67" s="70"/>
      <c r="K67" s="4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7">
        <v>74</v>
      </c>
      <c r="B68" s="30" t="s">
        <v>200</v>
      </c>
      <c r="C68" s="27" t="s">
        <v>18</v>
      </c>
      <c r="D68" s="29"/>
      <c r="E68" s="75"/>
      <c r="H68" s="35"/>
      <c r="I68" s="35"/>
      <c r="J68" s="70"/>
      <c r="K68" s="47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7">
        <v>79</v>
      </c>
      <c r="B69" s="99" t="s">
        <v>201</v>
      </c>
      <c r="C69" s="100"/>
      <c r="D69" s="100"/>
      <c r="E69" s="73"/>
      <c r="H69" s="35"/>
      <c r="I69" s="35"/>
      <c r="J69" s="70"/>
      <c r="K69" s="47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7">
        <v>80</v>
      </c>
      <c r="B70" s="30" t="s">
        <v>194</v>
      </c>
      <c r="C70" s="27" t="s">
        <v>6</v>
      </c>
      <c r="D70" s="29">
        <v>0</v>
      </c>
      <c r="E70" s="75"/>
      <c r="H70" s="35"/>
      <c r="I70" s="35"/>
      <c r="J70" s="70"/>
      <c r="K70" s="47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7">
        <v>81</v>
      </c>
      <c r="B71" s="30" t="s">
        <v>195</v>
      </c>
      <c r="C71" s="27" t="s">
        <v>6</v>
      </c>
      <c r="D71" s="29">
        <v>0</v>
      </c>
      <c r="E71" s="75"/>
      <c r="H71" s="35"/>
      <c r="I71" s="35"/>
      <c r="J71" s="70"/>
      <c r="K71" s="47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7">
        <v>82</v>
      </c>
      <c r="B72" s="30" t="s">
        <v>196</v>
      </c>
      <c r="C72" s="27" t="s">
        <v>6</v>
      </c>
      <c r="D72" s="29">
        <v>0</v>
      </c>
      <c r="E72" s="75"/>
      <c r="H72" s="35"/>
      <c r="I72" s="35"/>
      <c r="J72" s="70"/>
      <c r="K72" s="47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7">
        <v>83</v>
      </c>
      <c r="B73" s="30" t="s">
        <v>197</v>
      </c>
      <c r="C73" s="27" t="s">
        <v>18</v>
      </c>
      <c r="D73" s="29">
        <v>0</v>
      </c>
      <c r="E73" s="75"/>
      <c r="F73" s="65" t="s">
        <v>328</v>
      </c>
      <c r="H73" s="35"/>
      <c r="I73" s="35"/>
      <c r="J73" s="70"/>
      <c r="K73" s="47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7">
        <v>84</v>
      </c>
      <c r="B74" s="99" t="s">
        <v>285</v>
      </c>
      <c r="C74" s="100"/>
      <c r="D74" s="100"/>
      <c r="E74" s="73"/>
      <c r="H74" s="35"/>
      <c r="I74" s="35"/>
      <c r="J74" s="70"/>
      <c r="K74" s="47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7">
        <v>85</v>
      </c>
      <c r="B75" s="30" t="s">
        <v>126</v>
      </c>
      <c r="C75" s="27" t="s">
        <v>34</v>
      </c>
      <c r="D75" s="29"/>
      <c r="E75" s="75"/>
      <c r="H75" s="35"/>
      <c r="I75" s="35"/>
      <c r="J75" s="70"/>
      <c r="K75" s="47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7">
        <v>86</v>
      </c>
      <c r="B76" s="30" t="s">
        <v>198</v>
      </c>
      <c r="C76" s="27" t="s">
        <v>18</v>
      </c>
      <c r="D76" s="29"/>
      <c r="E76" s="75"/>
      <c r="H76" s="35"/>
      <c r="I76" s="35"/>
      <c r="J76" s="70"/>
      <c r="K76" s="47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7">
        <v>87</v>
      </c>
      <c r="B77" s="30" t="s">
        <v>199</v>
      </c>
      <c r="C77" s="27" t="s">
        <v>18</v>
      </c>
      <c r="D77" s="29"/>
      <c r="E77" s="75"/>
      <c r="H77" s="35"/>
      <c r="I77" s="35"/>
      <c r="J77" s="70"/>
      <c r="K77" s="47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7">
        <v>88</v>
      </c>
      <c r="B78" s="30" t="s">
        <v>200</v>
      </c>
      <c r="C78" s="27" t="s">
        <v>18</v>
      </c>
      <c r="D78" s="29"/>
      <c r="E78" s="75"/>
      <c r="H78" s="35"/>
      <c r="I78" s="35"/>
      <c r="J78" s="70"/>
      <c r="K78" s="47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7">
        <v>93</v>
      </c>
      <c r="B79" s="99" t="s">
        <v>201</v>
      </c>
      <c r="C79" s="100"/>
      <c r="D79" s="100"/>
      <c r="E79" s="73"/>
      <c r="H79" s="35"/>
      <c r="I79" s="35"/>
      <c r="J79" s="70"/>
      <c r="K79" s="47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7">
        <v>94</v>
      </c>
      <c r="B80" s="30" t="s">
        <v>194</v>
      </c>
      <c r="C80" s="27" t="s">
        <v>6</v>
      </c>
      <c r="D80" s="29">
        <v>0</v>
      </c>
      <c r="E80" s="75"/>
      <c r="H80" s="35"/>
      <c r="I80" s="35"/>
      <c r="J80" s="70"/>
      <c r="K80" s="4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7">
        <v>95</v>
      </c>
      <c r="B81" s="30" t="s">
        <v>195</v>
      </c>
      <c r="C81" s="27" t="s">
        <v>6</v>
      </c>
      <c r="D81" s="29">
        <v>0</v>
      </c>
      <c r="E81" s="75"/>
      <c r="H81" s="35"/>
      <c r="I81" s="35"/>
      <c r="J81" s="70"/>
      <c r="K81" s="4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7">
        <v>96</v>
      </c>
      <c r="B82" s="30" t="s">
        <v>196</v>
      </c>
      <c r="C82" s="27" t="s">
        <v>6</v>
      </c>
      <c r="D82" s="29">
        <v>0</v>
      </c>
      <c r="E82" s="75"/>
      <c r="H82" s="35"/>
      <c r="I82" s="35"/>
      <c r="J82" s="70"/>
      <c r="K82" s="4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7">
        <v>97</v>
      </c>
      <c r="B83" s="30" t="s">
        <v>197</v>
      </c>
      <c r="C83" s="27" t="s">
        <v>18</v>
      </c>
      <c r="D83" s="29">
        <v>0</v>
      </c>
      <c r="E83" s="75"/>
      <c r="H83" s="35"/>
      <c r="I83" s="35"/>
      <c r="J83" s="70"/>
      <c r="K83" s="4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7">
        <v>112</v>
      </c>
      <c r="B84" s="105" t="s">
        <v>287</v>
      </c>
      <c r="C84" s="106"/>
      <c r="D84" s="107"/>
      <c r="E84" s="86"/>
      <c r="H84" s="35"/>
      <c r="I84" s="35"/>
      <c r="J84" s="70"/>
      <c r="K84" s="4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7">
        <v>113</v>
      </c>
      <c r="B85" s="30" t="s">
        <v>126</v>
      </c>
      <c r="C85" s="27" t="s">
        <v>288</v>
      </c>
      <c r="D85" s="29"/>
      <c r="E85" s="75"/>
      <c r="H85" s="35"/>
      <c r="I85" s="35"/>
      <c r="J85" s="70"/>
      <c r="K85" s="4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7">
        <v>114</v>
      </c>
      <c r="B86" s="30" t="s">
        <v>198</v>
      </c>
      <c r="C86" s="27" t="s">
        <v>18</v>
      </c>
      <c r="D86" s="29"/>
      <c r="E86" s="75"/>
      <c r="H86" s="35"/>
      <c r="I86" s="35"/>
      <c r="J86" s="70"/>
      <c r="K86" s="4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7">
        <v>115</v>
      </c>
      <c r="B87" s="30" t="s">
        <v>199</v>
      </c>
      <c r="C87" s="27" t="s">
        <v>18</v>
      </c>
      <c r="D87" s="29"/>
      <c r="E87" s="75"/>
      <c r="H87" s="35"/>
      <c r="I87" s="35"/>
      <c r="J87" s="70"/>
      <c r="K87" s="4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7">
        <v>116</v>
      </c>
      <c r="B88" s="30" t="s">
        <v>200</v>
      </c>
      <c r="C88" s="27" t="s">
        <v>18</v>
      </c>
      <c r="D88" s="29"/>
      <c r="E88" s="75"/>
      <c r="H88" s="35"/>
      <c r="I88" s="35"/>
      <c r="J88" s="70"/>
      <c r="K88" s="4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7">
        <v>121</v>
      </c>
      <c r="B89" s="99" t="s">
        <v>201</v>
      </c>
      <c r="C89" s="100"/>
      <c r="D89" s="101"/>
      <c r="E89" s="73"/>
      <c r="H89" s="35"/>
      <c r="I89" s="35"/>
      <c r="J89" s="70"/>
      <c r="K89" s="47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7">
        <v>122</v>
      </c>
      <c r="B90" s="30" t="s">
        <v>194</v>
      </c>
      <c r="C90" s="27" t="s">
        <v>6</v>
      </c>
      <c r="D90" s="29">
        <v>0</v>
      </c>
      <c r="E90" s="75"/>
      <c r="H90" s="35"/>
      <c r="I90" s="35"/>
      <c r="J90" s="70"/>
      <c r="K90" s="47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7">
        <v>123</v>
      </c>
      <c r="B91" s="30" t="s">
        <v>195</v>
      </c>
      <c r="C91" s="27" t="s">
        <v>6</v>
      </c>
      <c r="D91" s="29">
        <v>0</v>
      </c>
      <c r="E91" s="75"/>
      <c r="H91" s="35"/>
      <c r="I91" s="35"/>
      <c r="J91" s="70"/>
      <c r="K91" s="4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7">
        <v>124</v>
      </c>
      <c r="B92" s="30" t="s">
        <v>196</v>
      </c>
      <c r="C92" s="27" t="s">
        <v>6</v>
      </c>
      <c r="D92" s="29">
        <v>0</v>
      </c>
      <c r="E92" s="75"/>
      <c r="H92" s="35"/>
      <c r="I92" s="35"/>
      <c r="J92" s="70"/>
      <c r="K92" s="4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7">
        <v>125</v>
      </c>
      <c r="B93" s="30" t="s">
        <v>197</v>
      </c>
      <c r="C93" s="27" t="s">
        <v>18</v>
      </c>
      <c r="D93" s="29">
        <v>0</v>
      </c>
      <c r="E93" s="75"/>
      <c r="H93" s="35"/>
      <c r="I93" s="35"/>
      <c r="J93" s="70"/>
      <c r="K93" s="4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7">
        <v>126</v>
      </c>
      <c r="B94" s="99" t="s">
        <v>202</v>
      </c>
      <c r="C94" s="100"/>
      <c r="D94" s="101"/>
      <c r="E94" s="73"/>
      <c r="H94" s="35"/>
      <c r="I94" s="35"/>
      <c r="J94" s="70"/>
      <c r="K94" s="47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7">
        <v>127</v>
      </c>
      <c r="B95" s="30" t="s">
        <v>203</v>
      </c>
      <c r="C95" s="27" t="s">
        <v>6</v>
      </c>
      <c r="D95" s="29">
        <v>0</v>
      </c>
      <c r="E95" s="75"/>
      <c r="H95" s="35"/>
      <c r="I95" s="35"/>
      <c r="J95" s="70"/>
      <c r="K95" s="47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7">
        <v>128</v>
      </c>
      <c r="B96" s="30" t="s">
        <v>204</v>
      </c>
      <c r="C96" s="27" t="s">
        <v>6</v>
      </c>
      <c r="D96" s="29">
        <v>0</v>
      </c>
      <c r="E96" s="75"/>
      <c r="H96" s="35"/>
      <c r="I96" s="35"/>
      <c r="J96" s="70"/>
      <c r="K96" s="47"/>
    </row>
    <row r="97" spans="1:11" ht="31.5">
      <c r="A97" s="27">
        <v>129</v>
      </c>
      <c r="B97" s="30" t="s">
        <v>205</v>
      </c>
      <c r="C97" s="27" t="s">
        <v>18</v>
      </c>
      <c r="D97" s="29">
        <v>0</v>
      </c>
      <c r="E97" s="75"/>
      <c r="H97" s="35"/>
      <c r="I97" s="35"/>
      <c r="J97" s="70"/>
      <c r="K97" s="47"/>
    </row>
    <row r="98" spans="2:5" ht="15.75">
      <c r="B98" s="108"/>
      <c r="C98" s="108"/>
      <c r="D98" s="108"/>
      <c r="E98" s="87"/>
    </row>
  </sheetData>
  <sheetProtection/>
  <mergeCells count="16">
    <mergeCell ref="A1:D1"/>
    <mergeCell ref="B2:D2"/>
    <mergeCell ref="B7:D7"/>
    <mergeCell ref="B43:D43"/>
    <mergeCell ref="B48:D48"/>
    <mergeCell ref="B49:D49"/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2016-03-31T12:56:16Z</cp:lastPrinted>
  <dcterms:created xsi:type="dcterms:W3CDTF">2006-09-16T00:00:00Z</dcterms:created>
  <dcterms:modified xsi:type="dcterms:W3CDTF">2020-04-01T19:17:51Z</dcterms:modified>
  <cp:category/>
  <cp:version/>
  <cp:contentType/>
  <cp:contentStatus/>
</cp:coreProperties>
</file>